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6" sheetId="1" r:id="rId1"/>
    <sheet name="прил.7" sheetId="3" r:id="rId2"/>
    <sheet name="прил.8" sheetId="4" r:id="rId3"/>
  </sheets>
  <definedNames>
    <definedName name="_xlnm.Print_Titles" localSheetId="0">прил.6!$8:$11</definedName>
    <definedName name="_xlnm.Print_Titles" localSheetId="1">прил.7!$8:$12</definedName>
    <definedName name="_xlnm.Print_Titles" localSheetId="2">прил.8!$7:$10</definedName>
    <definedName name="_xlnm.Print_Area" localSheetId="0">прил.6!$A$1:$M$34</definedName>
  </definedNames>
  <calcPr calcId="125725"/>
</workbook>
</file>

<file path=xl/calcChain.xml><?xml version="1.0" encoding="utf-8"?>
<calcChain xmlns="http://schemas.openxmlformats.org/spreadsheetml/2006/main">
  <c r="N28" i="3"/>
  <c r="M28"/>
  <c r="L28"/>
  <c r="K28"/>
  <c r="J28"/>
  <c r="I28"/>
  <c r="N37"/>
  <c r="M37"/>
  <c r="L37"/>
  <c r="K37"/>
  <c r="K25" s="1"/>
  <c r="J37"/>
  <c r="J35" s="1"/>
  <c r="I37"/>
  <c r="I35" s="1"/>
  <c r="H37"/>
  <c r="H35" s="1"/>
  <c r="H28"/>
  <c r="I26"/>
  <c r="I24" s="1"/>
  <c r="H26"/>
  <c r="H24" s="1"/>
  <c r="I19"/>
  <c r="I18" s="1"/>
  <c r="H19"/>
  <c r="H18" s="1"/>
  <c r="J26"/>
  <c r="J24" s="1"/>
  <c r="J19"/>
  <c r="J18" s="1"/>
  <c r="J17" s="1"/>
  <c r="H25" l="1"/>
  <c r="H16" s="1"/>
  <c r="I25"/>
  <c r="I16" s="1"/>
  <c r="I15"/>
  <c r="I17"/>
  <c r="H15"/>
  <c r="H17"/>
  <c r="J25"/>
  <c r="J16" s="1"/>
  <c r="J15"/>
  <c r="I13" l="1"/>
  <c r="H13"/>
  <c r="H22"/>
  <c r="I22"/>
  <c r="J13"/>
  <c r="J22"/>
  <c r="E19" i="4" l="1"/>
  <c r="E16" s="1"/>
  <c r="D36" i="1"/>
  <c r="D19" i="4"/>
  <c r="D16" s="1"/>
  <c r="N19" i="3"/>
  <c r="N18" s="1"/>
  <c r="N17" s="1"/>
  <c r="J19" i="4" s="1"/>
  <c r="J16" s="1"/>
  <c r="M19" i="3"/>
  <c r="M18" s="1"/>
  <c r="M17" s="1"/>
  <c r="I19" i="4" s="1"/>
  <c r="I16" s="1"/>
  <c r="L19" i="3"/>
  <c r="L18" s="1"/>
  <c r="K19"/>
  <c r="K18" s="1"/>
  <c r="N35"/>
  <c r="M25"/>
  <c r="M16" s="1"/>
  <c r="L35"/>
  <c r="K35"/>
  <c r="N26"/>
  <c r="N24" s="1"/>
  <c r="M26"/>
  <c r="M24" s="1"/>
  <c r="L26"/>
  <c r="L24" s="1"/>
  <c r="K26"/>
  <c r="K24" s="1"/>
  <c r="L25" l="1"/>
  <c r="L16" s="1"/>
  <c r="D24" i="4"/>
  <c r="D21" s="1"/>
  <c r="M15" i="3"/>
  <c r="M13" s="1"/>
  <c r="I14" i="4" s="1"/>
  <c r="I11" s="1"/>
  <c r="N15" i="3"/>
  <c r="E14" i="4"/>
  <c r="E11" s="1"/>
  <c r="D14"/>
  <c r="D11" s="1"/>
  <c r="E24"/>
  <c r="E21" s="1"/>
  <c r="L15" i="3"/>
  <c r="L17"/>
  <c r="H19" i="4" s="1"/>
  <c r="H16" s="1"/>
  <c r="K16" i="3"/>
  <c r="F14" i="4"/>
  <c r="F11" s="1"/>
  <c r="F19"/>
  <c r="F16" s="1"/>
  <c r="K15" i="3"/>
  <c r="K17"/>
  <c r="G19" i="4" s="1"/>
  <c r="G16" s="1"/>
  <c r="M35" i="3"/>
  <c r="F24" i="4"/>
  <c r="F21" s="1"/>
  <c r="M22" i="3"/>
  <c r="I24" i="4" s="1"/>
  <c r="I21" s="1"/>
  <c r="N25" i="3"/>
  <c r="K13" l="1"/>
  <c r="G14" i="4" s="1"/>
  <c r="G11" s="1"/>
  <c r="L13" i="3"/>
  <c r="H14" i="4" s="1"/>
  <c r="H11" s="1"/>
  <c r="L22" i="3"/>
  <c r="H24" i="4" s="1"/>
  <c r="H21" s="1"/>
  <c r="N22" i="3"/>
  <c r="J24" i="4" s="1"/>
  <c r="J21" s="1"/>
  <c r="N16" i="3"/>
  <c r="N13" s="1"/>
  <c r="J14" i="4" s="1"/>
  <c r="J11" s="1"/>
  <c r="K22" i="3"/>
  <c r="G24" i="4" s="1"/>
  <c r="G21" s="1"/>
</calcChain>
</file>

<file path=xl/sharedStrings.xml><?xml version="1.0" encoding="utf-8"?>
<sst xmlns="http://schemas.openxmlformats.org/spreadsheetml/2006/main" count="327" uniqueCount="135">
  <si>
    <t>2015 год</t>
  </si>
  <si>
    <t>2016 год</t>
  </si>
  <si>
    <t xml:space="preserve">Цель:      </t>
  </si>
  <si>
    <t>Обеспечение долгосрочной сбалансированности и устойчивости бюджета ЗАТО Железногорск, повышение качества и прозрачности управления муниципальными финансами</t>
  </si>
  <si>
    <t>Целевой показатель 1:  Размер дефицита местного бюджета (без учета снижения остатков средств на счетах по учету средств местного бюджета) в общем годовом объеме доходов местного бюджета без учета объема безвозмездных поступлений и (или) поступлений налоговых доходов по дополнительным нормативам отчислений</t>
  </si>
  <si>
    <t>процент</t>
  </si>
  <si>
    <t xml:space="preserve">Доля расходов местного бюджета, формируемых в рамках муниципальных программ </t>
  </si>
  <si>
    <t>Целевой показатель 3:  Обеспечение исполнения расходных обязательств (за исключением безвозмездных поступлений)</t>
  </si>
  <si>
    <t>Целевой показатель 4:  Отношение объема просроченной кредиторской задолженности к объему расходов бюджета</t>
  </si>
  <si>
    <t>1.1.</t>
  </si>
  <si>
    <t>Задача 1:</t>
  </si>
  <si>
    <t>Эффективное управление муниципальным долгом</t>
  </si>
  <si>
    <t>Подпрограмма 1.</t>
  </si>
  <si>
    <t>1.1.1.</t>
  </si>
  <si>
    <t>Отношение муниципального долга ЗАТО Железногорск к доходам местного бюджета за исключением безвозмездных поступлений</t>
  </si>
  <si>
    <t>1.1.2.</t>
  </si>
  <si>
    <t>1.1.3.</t>
  </si>
  <si>
    <t>Отношение годовой суммы платежей на погашение и обслуживание муниципального долга  к доходам местного бюджета</t>
  </si>
  <si>
    <t>1.1.4.</t>
  </si>
  <si>
    <t>Просроченная задолженность по долговым обязательствам ЗАТО Железногорск</t>
  </si>
  <si>
    <t>тыс.рублей</t>
  </si>
  <si>
    <t>Задача 2:</t>
  </si>
  <si>
    <t>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бюджета</t>
  </si>
  <si>
    <t>1.2.</t>
  </si>
  <si>
    <t>Подпрограмма 2.</t>
  </si>
  <si>
    <t>1.2.1.</t>
  </si>
  <si>
    <t>Отсутствие в местном бюджете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</si>
  <si>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тыс. рублей</t>
  </si>
  <si>
    <t>1.2.2.</t>
  </si>
  <si>
    <t>Соотношение количества фактически проведенных контрольных мероприятий к количеству запланированных</t>
  </si>
  <si>
    <t>1.2.3.</t>
  </si>
  <si>
    <t>1.2.4.</t>
  </si>
  <si>
    <t>1.2.5.</t>
  </si>
  <si>
    <t>Обеспечение исполнения расходных обязательств (за исключением безвозмездных поступлений)</t>
  </si>
  <si>
    <t>1.2.6.</t>
  </si>
  <si>
    <t>единиц</t>
  </si>
  <si>
    <t xml:space="preserve"> </t>
  </si>
  <si>
    <t xml:space="preserve">  </t>
  </si>
  <si>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</si>
  <si>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</si>
  <si>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</si>
  <si>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</si>
  <si>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</si>
  <si>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</si>
  <si>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</si>
  <si>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</si>
  <si>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</si>
  <si>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</si>
  <si>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Финансовое управление Администрации ЗАТО г.Железногорск</t>
  </si>
  <si>
    <t>Администрация ЗАТО г.Железногорск</t>
  </si>
  <si>
    <t>Подпрограмма 1</t>
  </si>
  <si>
    <t>«Управление муниципальным долгом ЗАТО Железногорск»</t>
  </si>
  <si>
    <t>Мероприятие1 подпрограммы 1</t>
  </si>
  <si>
    <t>Обслуживание муниципального долга</t>
  </si>
  <si>
    <t>всего расходные обязательства по  мероприятию подпрограммы</t>
  </si>
  <si>
    <t>X</t>
  </si>
  <si>
    <t>Подпрограмма 2</t>
  </si>
  <si>
    <t xml:space="preserve">       </t>
  </si>
  <si>
    <t>009</t>
  </si>
  <si>
    <t>Статус</t>
  </si>
  <si>
    <t>Наименование муниципальной программы, подпрограммы муниципальной программы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</si>
  <si>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</si>
  <si>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</si>
  <si>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</si>
  <si>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</si>
  <si>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Управление муниципальным долгом ЗАТО Железногорск</t>
  </si>
  <si>
    <t>программ ЗАТО Железногорск</t>
  </si>
  <si>
    <t>Приложение № 6</t>
  </si>
  <si>
    <t>отчетный период</t>
  </si>
  <si>
    <t>плановый период</t>
  </si>
  <si>
    <t>Единица измерения</t>
  </si>
  <si>
    <t xml:space="preserve">№  п/п </t>
  </si>
  <si>
    <t xml:space="preserve">план </t>
  </si>
  <si>
    <t>факт</t>
  </si>
  <si>
    <t>примечание</t>
  </si>
  <si>
    <t xml:space="preserve">Целевой показатель 2:  Доля расходов местного бюджета, формируемых в рамках муниципальных программ </t>
  </si>
  <si>
    <t>Доля расходов на обслуживание муниципальногодолга ЗАТО Железногорск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</si>
  <si>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Статус (муниципальная программа, подпрограмма)</t>
  </si>
  <si>
    <t>план</t>
  </si>
  <si>
    <t>Приложение № 7</t>
  </si>
  <si>
    <t>Рз, Пр</t>
  </si>
  <si>
    <t xml:space="preserve">мероприятие 1 подпрограммы 2 </t>
  </si>
  <si>
    <t>Мероприятие 2 подпрограммы 2</t>
  </si>
  <si>
    <t>Выполнение отдельных функций по исполнению бюджета</t>
  </si>
  <si>
    <t xml:space="preserve">Всего,  в том числе:                     </t>
  </si>
  <si>
    <t>не менее 93</t>
  </si>
  <si>
    <t xml:space="preserve">к Порядку принятия решений о разработке, </t>
  </si>
  <si>
    <t>формировании и реализации муниципальных</t>
  </si>
  <si>
    <t>0106</t>
  </si>
  <si>
    <t>0113</t>
  </si>
  <si>
    <t>не более 10</t>
  </si>
  <si>
    <t>не более 50</t>
  </si>
  <si>
    <t>не более 5</t>
  </si>
  <si>
    <t>не более 7</t>
  </si>
  <si>
    <t>Источники финансирования</t>
  </si>
  <si>
    <t>2017 год</t>
  </si>
  <si>
    <t xml:space="preserve"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 "УПРАВЛЕНИЕ МУНИЦИПАЛЬНЫМИ ФИНАНСАМИ" 
</t>
  </si>
  <si>
    <t xml:space="preserve">«Управление муниципальными финансами в ЗАТО Железногорск» </t>
  </si>
  <si>
    <t>«Обеспечение реализации муниципальной программы и прочие мероприятия»</t>
  </si>
  <si>
    <t>Обеспечение реализации муниципальной программы и прочие мероприятия</t>
  </si>
  <si>
    <t xml:space="preserve">Руководитель Финансового управления </t>
  </si>
  <si>
    <t>Администрации ЗАТО г. Железногорск                                                                                        Т.И. Прусова</t>
  </si>
  <si>
    <t>Руководитель Финансового управления</t>
  </si>
  <si>
    <t>Администрации ЗАТО г. Железногорск</t>
  </si>
  <si>
    <t>Т.И. Прусова</t>
  </si>
  <si>
    <t xml:space="preserve">Администрации ЗАТО г. Железногорск            </t>
  </si>
  <si>
    <t xml:space="preserve">не менее 1 раз в месяц </t>
  </si>
  <si>
    <t>не менее 1 раз в месяц</t>
  </si>
  <si>
    <t xml:space="preserve">«Управление муниципальным долгом ЗАТО Железногорск» </t>
  </si>
  <si>
    <t>не менее 92</t>
  </si>
  <si>
    <t>2018 год</t>
  </si>
  <si>
    <t>1610000010</t>
  </si>
  <si>
    <t>1610000000</t>
  </si>
  <si>
    <t>1600000000</t>
  </si>
  <si>
    <t>1620000000</t>
  </si>
  <si>
    <t>1620000210</t>
  </si>
  <si>
    <t>Весовой критерий</t>
  </si>
  <si>
    <t>план на год</t>
  </si>
  <si>
    <t>Размещение информации о бюджете ЗАТО Железногорск и бюджетном процессе в доступной форме для граждан.</t>
  </si>
  <si>
    <t>Приложение № 8</t>
  </si>
  <si>
    <t>Цели,  задачи,   показатели результативности</t>
  </si>
  <si>
    <t xml:space="preserve">ИНФОРМАЦИЯ ОБ ИСПОЛЬЗОВАНИИ БЮДЖЕТНЫХ АССИГНОВАНИЙ МЕСТНОГО БЮДЖЕТА И ИНЫХ СРЕДСТВ НА РЕАЛИЗАЦИЮ МУНИЦИПАЛЬНОЙ ПРОГРАММЫ "УПРАВЛЕНИЕ МУНИЦИПАЛЬНЫМИ ФИНАНСАМИ" С УКАЗАНИЕМ ПЛАНОВЫХ И ФАКТИЧЕСКИХ ЗНАЧЕНИЙ 
</t>
  </si>
  <si>
    <t xml:space="preserve">ИНФОРМАЦИЯ О ЦЕЛЕВЫХ ПОКАЗАТЕЛЯХ И ПОКАЗАТЕЛЯХ РЕЗУЛЬТАТИВНОСТИ МУНИЦИПАЛЬНОЙ ПРОГРАММЫ "УПРАВЛЕНИЕ МУНИЦИПАЛЬНЫМИ ФИНАНСАМИ В ЗАТО ЖЕЛЕЗНОГОРСК"
</t>
  </si>
  <si>
    <t>Расходы по годам</t>
  </si>
  <si>
    <t xml:space="preserve">всего расходные обязательства </t>
  </si>
  <si>
    <t>Руководство и управление в сфере установленных функций органов местного самоуправления  в рамках подпрограммы "Обеспечение реализации муниципальной программы и прочие мероприятия"</t>
  </si>
  <si>
    <t>(рублей)</t>
  </si>
  <si>
    <r>
      <rPr>
        <sz val="11"/>
        <color theme="1"/>
        <rFont val="Times New Roman"/>
        <family val="1"/>
        <charset val="204"/>
      </rPr>
      <t>примечание</t>
    </r>
    <r>
      <rPr>
        <sz val="9"/>
        <color theme="1"/>
        <rFont val="Times New Roman"/>
        <family val="1"/>
        <charset val="204"/>
      </rPr>
      <t xml:space="preserve"> (оценка рисков невыполнения показателей по программе, причины невыполнения, выбор действий по преодолению)
</t>
    </r>
  </si>
  <si>
    <t>текущий период (2017 год)</t>
  </si>
  <si>
    <t>2019 год</t>
  </si>
  <si>
    <t>2016 (отчетный год)</t>
  </si>
  <si>
    <t>2017 год текущий</t>
  </si>
  <si>
    <t>1620000020</t>
  </si>
  <si>
    <t>январь-декабрь</t>
  </si>
  <si>
    <t xml:space="preserve">Соотношение количества установленных фактов финансовых нарушений и общего количества решений, принятых по фактам финансовых нарушений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</si>
</sst>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3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1">
    <xf numFmtId="0" fontId="0" fillId="0" borderId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11" applyNumberFormat="0" applyAlignment="0" applyProtection="0"/>
    <xf numFmtId="0" fontId="17" fillId="6" borderId="12" applyNumberFormat="0" applyAlignment="0" applyProtection="0"/>
    <xf numFmtId="0" fontId="18" fillId="6" borderId="11" applyNumberFormat="0" applyAlignment="0" applyProtection="0"/>
    <xf numFmtId="0" fontId="19" fillId="0" borderId="13" applyNumberFormat="0" applyFill="0" applyAlignment="0" applyProtection="0"/>
    <xf numFmtId="0" fontId="20" fillId="7" borderId="14" applyNumberFormat="0" applyAlignment="0" applyProtection="0"/>
    <xf numFmtId="0" fontId="21" fillId="0" borderId="0" applyNumberFormat="0" applyFill="0" applyBorder="0" applyAlignment="0" applyProtection="0"/>
    <xf numFmtId="0" fontId="8" fillId="8" borderId="15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33" borderId="0"/>
    <xf numFmtId="0" fontId="29" fillId="0" borderId="0"/>
    <xf numFmtId="0" fontId="30" fillId="0" borderId="0"/>
    <xf numFmtId="0" fontId="31" fillId="0" borderId="0">
      <alignment horizontal="center" wrapText="1"/>
    </xf>
    <xf numFmtId="0" fontId="31" fillId="0" borderId="0">
      <alignment horizontal="center"/>
    </xf>
    <xf numFmtId="0" fontId="30" fillId="0" borderId="17">
      <alignment horizontal="center" vertical="center" wrapText="1"/>
    </xf>
    <xf numFmtId="49" fontId="30" fillId="0" borderId="17">
      <alignment horizontal="center" vertical="top" shrinkToFit="1"/>
    </xf>
    <xf numFmtId="4" fontId="32" fillId="8" borderId="17">
      <alignment horizontal="right" vertical="top" shrinkToFit="1"/>
    </xf>
    <xf numFmtId="10" fontId="32" fillId="8" borderId="17">
      <alignment horizontal="right" vertical="top" shrinkToFit="1"/>
    </xf>
    <xf numFmtId="0" fontId="30" fillId="0" borderId="0">
      <alignment horizontal="left" wrapText="1"/>
    </xf>
    <xf numFmtId="0" fontId="32" fillId="0" borderId="17">
      <alignment vertical="top" wrapText="1"/>
    </xf>
    <xf numFmtId="4" fontId="32" fillId="35" borderId="17">
      <alignment horizontal="right" vertical="top" shrinkToFit="1"/>
    </xf>
    <xf numFmtId="10" fontId="32" fillId="35" borderId="17">
      <alignment horizontal="right" vertical="top" shrinkToFit="1"/>
    </xf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0" fillId="36" borderId="0"/>
    <xf numFmtId="0" fontId="30" fillId="0" borderId="0">
      <alignment wrapText="1"/>
    </xf>
    <xf numFmtId="0" fontId="30" fillId="0" borderId="0">
      <alignment horizontal="right"/>
    </xf>
    <xf numFmtId="0" fontId="30" fillId="36" borderId="18"/>
    <xf numFmtId="0" fontId="30" fillId="36" borderId="19"/>
    <xf numFmtId="49" fontId="30" fillId="0" borderId="17">
      <alignment horizontal="left" vertical="top" wrapText="1" indent="2"/>
    </xf>
    <xf numFmtId="4" fontId="30" fillId="0" borderId="17">
      <alignment horizontal="right" vertical="top" shrinkToFit="1"/>
    </xf>
    <xf numFmtId="10" fontId="30" fillId="0" borderId="17">
      <alignment horizontal="right" vertical="top" shrinkToFit="1"/>
    </xf>
    <xf numFmtId="0" fontId="30" fillId="36" borderId="19">
      <alignment shrinkToFit="1"/>
    </xf>
    <xf numFmtId="0" fontId="32" fillId="0" borderId="17">
      <alignment horizontal="left"/>
    </xf>
    <xf numFmtId="0" fontId="30" fillId="36" borderId="20"/>
    <xf numFmtId="0" fontId="30" fillId="36" borderId="19">
      <alignment horizontal="center"/>
    </xf>
    <xf numFmtId="0" fontId="30" fillId="36" borderId="19">
      <alignment horizontal="left"/>
    </xf>
    <xf numFmtId="0" fontId="30" fillId="36" borderId="20">
      <alignment horizontal="center"/>
    </xf>
    <xf numFmtId="0" fontId="30" fillId="36" borderId="20">
      <alignment horizontal="left"/>
    </xf>
    <xf numFmtId="0" fontId="33" fillId="0" borderId="0"/>
    <xf numFmtId="0" fontId="36" fillId="0" borderId="0">
      <alignment horizontal="center"/>
    </xf>
    <xf numFmtId="0" fontId="35" fillId="0" borderId="0">
      <alignment horizontal="right"/>
    </xf>
    <xf numFmtId="0" fontId="35" fillId="0" borderId="17">
      <alignment horizontal="center" vertical="center" wrapText="1"/>
    </xf>
    <xf numFmtId="0" fontId="37" fillId="0" borderId="17">
      <alignment vertical="top" wrapText="1"/>
    </xf>
    <xf numFmtId="49" fontId="35" fillId="0" borderId="17">
      <alignment horizontal="center" vertical="top" shrinkToFit="1"/>
    </xf>
    <xf numFmtId="4" fontId="37" fillId="37" borderId="17">
      <alignment horizontal="right" vertical="top" shrinkToFit="1"/>
    </xf>
    <xf numFmtId="4" fontId="37" fillId="35" borderId="17">
      <alignment horizontal="right" vertical="top" shrinkToFit="1"/>
    </xf>
    <xf numFmtId="0" fontId="37" fillId="0" borderId="20">
      <alignment horizontal="right"/>
    </xf>
    <xf numFmtId="4" fontId="37" fillId="37" borderId="20">
      <alignment horizontal="right" vertical="top" shrinkToFit="1"/>
    </xf>
    <xf numFmtId="4" fontId="37" fillId="35" borderId="20">
      <alignment horizontal="right" vertical="top" shrinkToFit="1"/>
    </xf>
    <xf numFmtId="0" fontId="35" fillId="0" borderId="0"/>
    <xf numFmtId="0" fontId="35" fillId="0" borderId="0">
      <alignment horizontal="left" wrapText="1"/>
    </xf>
    <xf numFmtId="0" fontId="35" fillId="0" borderId="0"/>
    <xf numFmtId="0" fontId="35" fillId="0" borderId="0"/>
    <xf numFmtId="0" fontId="35" fillId="36" borderId="0"/>
    <xf numFmtId="0" fontId="35" fillId="36" borderId="18"/>
    <xf numFmtId="0" fontId="35" fillId="36" borderId="20"/>
    <xf numFmtId="0" fontId="35" fillId="36" borderId="0">
      <alignment shrinkToFit="1"/>
    </xf>
    <xf numFmtId="0" fontId="35" fillId="36" borderId="19"/>
    <xf numFmtId="0" fontId="35" fillId="36" borderId="19">
      <alignment horizontal="center"/>
    </xf>
    <xf numFmtId="4" fontId="37" fillId="0" borderId="17">
      <alignment horizontal="right" vertical="top" shrinkToFit="1"/>
    </xf>
    <xf numFmtId="49" fontId="35" fillId="0" borderId="17">
      <alignment vertical="top" wrapText="1"/>
    </xf>
    <xf numFmtId="4" fontId="35" fillId="0" borderId="17">
      <alignment horizontal="right" vertical="top" shrinkToFit="1"/>
    </xf>
    <xf numFmtId="0" fontId="35" fillId="36" borderId="19">
      <alignment shrinkToFit="1"/>
    </xf>
    <xf numFmtId="0" fontId="35" fillId="36" borderId="20">
      <alignment horizontal="center"/>
    </xf>
  </cellStyleXfs>
  <cellXfs count="12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1" fillId="0" borderId="0" xfId="0" applyFont="1" applyAlignment="1"/>
    <xf numFmtId="0" fontId="4" fillId="0" borderId="0" xfId="0" applyFont="1" applyAlignment="1">
      <alignment horizontal="justify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justify"/>
    </xf>
    <xf numFmtId="165" fontId="1" fillId="0" borderId="1" xfId="0" applyNumberFormat="1" applyFont="1" applyBorder="1" applyAlignment="1">
      <alignment horizontal="center" vertical="center" wrapText="1"/>
    </xf>
    <xf numFmtId="165" fontId="1" fillId="3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4" fontId="27" fillId="34" borderId="1" xfId="0" applyNumberFormat="1" applyFont="1" applyFill="1" applyBorder="1" applyAlignment="1">
      <alignment horizontal="right" vertical="top" shrinkToFit="1"/>
    </xf>
    <xf numFmtId="0" fontId="1" fillId="0" borderId="1" xfId="0" applyFont="1" applyBorder="1" applyAlignment="1">
      <alignment vertical="top" wrapText="1"/>
    </xf>
    <xf numFmtId="0" fontId="1" fillId="34" borderId="1" xfId="0" applyFont="1" applyFill="1" applyBorder="1" applyAlignment="1">
      <alignment horizontal="center" vertical="center" wrapText="1"/>
    </xf>
    <xf numFmtId="1" fontId="1" fillId="3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8" fillId="33" borderId="1" xfId="0" applyNumberFormat="1" applyFont="1" applyFill="1" applyBorder="1" applyAlignment="1">
      <alignment horizontal="center" vertical="top" shrinkToFit="1"/>
    </xf>
    <xf numFmtId="4" fontId="27" fillId="34" borderId="17" xfId="53" applyNumberFormat="1" applyFont="1" applyFill="1" applyProtection="1">
      <alignment horizontal="right" vertical="top" shrinkToFit="1"/>
      <protection locked="0"/>
    </xf>
    <xf numFmtId="4" fontId="3" fillId="34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top"/>
    </xf>
    <xf numFmtId="49" fontId="28" fillId="33" borderId="3" xfId="0" applyNumberFormat="1" applyFont="1" applyFill="1" applyBorder="1" applyAlignment="1">
      <alignment horizontal="center" vertical="top" shrinkToFit="1"/>
    </xf>
    <xf numFmtId="0" fontId="3" fillId="0" borderId="3" xfId="0" applyFont="1" applyBorder="1" applyAlignment="1">
      <alignment horizontal="center" vertical="top"/>
    </xf>
    <xf numFmtId="4" fontId="27" fillId="34" borderId="24" xfId="53" applyNumberFormat="1" applyFont="1" applyFill="1" applyBorder="1" applyProtection="1">
      <alignment horizontal="right" vertical="top" shrinkToFit="1"/>
      <protection locked="0"/>
    </xf>
    <xf numFmtId="4" fontId="3" fillId="0" borderId="3" xfId="0" applyNumberFormat="1" applyFont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0" fontId="3" fillId="0" borderId="1" xfId="0" applyFont="1" applyBorder="1"/>
    <xf numFmtId="2" fontId="3" fillId="0" borderId="1" xfId="0" applyNumberFormat="1" applyFont="1" applyBorder="1"/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5" fontId="34" fillId="3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34" borderId="3" xfId="0" applyNumberFormat="1" applyFont="1" applyFill="1" applyBorder="1" applyAlignment="1">
      <alignment horizontal="center" vertical="top"/>
    </xf>
    <xf numFmtId="4" fontId="27" fillId="34" borderId="17" xfId="51" applyNumberFormat="1" applyFont="1" applyFill="1" applyBorder="1" applyAlignment="1" applyProtection="1">
      <alignment horizontal="right" vertical="top" shrinkToFit="1"/>
    </xf>
    <xf numFmtId="4" fontId="27" fillId="34" borderId="17" xfId="81" applyFont="1" applyFill="1" applyProtection="1">
      <alignment horizontal="right" vertical="top" shrinkToFi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</cellXfs>
  <cellStyles count="101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r" xfId="55"/>
    <cellStyle name="col" xfId="56"/>
    <cellStyle name="style0" xfId="57"/>
    <cellStyle name="style0 2" xfId="88"/>
    <cellStyle name="td" xfId="58"/>
    <cellStyle name="td 2" xfId="89"/>
    <cellStyle name="tr" xfId="59"/>
    <cellStyle name="xl21" xfId="60"/>
    <cellStyle name="xl21 2" xfId="90"/>
    <cellStyle name="xl22" xfId="61"/>
    <cellStyle name="xl22 2" xfId="76"/>
    <cellStyle name="xl23" xfId="44"/>
    <cellStyle name="xl23 2" xfId="77"/>
    <cellStyle name="xl24" xfId="45"/>
    <cellStyle name="xl24 2" xfId="91"/>
    <cellStyle name="xl25" xfId="46"/>
    <cellStyle name="xl25 2" xfId="78"/>
    <cellStyle name="xl26" xfId="62"/>
    <cellStyle name="xl26 2" xfId="92"/>
    <cellStyle name="xl27" xfId="63"/>
    <cellStyle name="xl27 2" xfId="93"/>
    <cellStyle name="xl28" xfId="47"/>
    <cellStyle name="xl28 2" xfId="83"/>
    <cellStyle name="xl29" xfId="64"/>
    <cellStyle name="xl29 2" xfId="84"/>
    <cellStyle name="xl30" xfId="65"/>
    <cellStyle name="xl30 2" xfId="85"/>
    <cellStyle name="xl31" xfId="48"/>
    <cellStyle name="xl31 2" xfId="86"/>
    <cellStyle name="xl32" xfId="66"/>
    <cellStyle name="xl32 2" xfId="87"/>
    <cellStyle name="xl33" xfId="67"/>
    <cellStyle name="xl33 2" xfId="79"/>
    <cellStyle name="xl34" xfId="68"/>
    <cellStyle name="xl34 2" xfId="80"/>
    <cellStyle name="xl35" xfId="69"/>
    <cellStyle name="xl35 2" xfId="81"/>
    <cellStyle name="xl36" xfId="49"/>
    <cellStyle name="xl36 2" xfId="82"/>
    <cellStyle name="xl37" xfId="50"/>
    <cellStyle name="xl37 2" xfId="94"/>
    <cellStyle name="xl38" xfId="70"/>
    <cellStyle name="xl38 2" xfId="95"/>
    <cellStyle name="xl39" xfId="51"/>
    <cellStyle name="xl39 2" xfId="96"/>
    <cellStyle name="xl40" xfId="52"/>
    <cellStyle name="xl40 2" xfId="97"/>
    <cellStyle name="xl41" xfId="53"/>
    <cellStyle name="xl41 2" xfId="98"/>
    <cellStyle name="xl42" xfId="54"/>
    <cellStyle name="xl42 2" xfId="99"/>
    <cellStyle name="xl43" xfId="71"/>
    <cellStyle name="xl43 2" xfId="100"/>
    <cellStyle name="xl44" xfId="72"/>
    <cellStyle name="xl45" xfId="73"/>
    <cellStyle name="xl46" xfId="74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4" xfId="75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zoomScaleNormal="100" zoomScaleSheetLayoutView="100" workbookViewId="0">
      <selection activeCell="G27" sqref="G27"/>
    </sheetView>
  </sheetViews>
  <sheetFormatPr defaultRowHeight="15"/>
  <cols>
    <col min="1" max="1" width="5.85546875" customWidth="1"/>
    <col min="2" max="2" width="36.140625" customWidth="1"/>
    <col min="3" max="3" width="10.28515625" customWidth="1"/>
    <col min="4" max="4" width="8.28515625" customWidth="1"/>
    <col min="5" max="5" width="11.140625" customWidth="1"/>
    <col min="6" max="7" width="11.7109375" customWidth="1"/>
    <col min="8" max="8" width="8.42578125" customWidth="1"/>
    <col min="9" max="9" width="10.28515625" customWidth="1"/>
    <col min="10" max="10" width="14.140625" customWidth="1"/>
    <col min="11" max="11" width="9.5703125" customWidth="1"/>
    <col min="12" max="12" width="11.42578125" customWidth="1"/>
    <col min="13" max="13" width="20.7109375" customWidth="1"/>
  </cols>
  <sheetData>
    <row r="1" spans="1:13" ht="15.75">
      <c r="A1" s="1"/>
      <c r="B1" s="3"/>
      <c r="C1" s="3"/>
      <c r="D1" s="3"/>
      <c r="I1" s="3" t="s">
        <v>67</v>
      </c>
      <c r="J1" s="3"/>
      <c r="K1" s="3"/>
      <c r="L1" s="3"/>
      <c r="M1" s="3"/>
    </row>
    <row r="2" spans="1:13" ht="15.75">
      <c r="A2" s="1"/>
      <c r="B2" s="3"/>
      <c r="C2" s="3"/>
      <c r="D2" s="3"/>
      <c r="I2" s="3" t="s">
        <v>86</v>
      </c>
      <c r="J2" s="3"/>
      <c r="K2" s="3"/>
      <c r="L2" s="3"/>
      <c r="M2" s="3"/>
    </row>
    <row r="3" spans="1:13" ht="15.75">
      <c r="A3" s="1" t="s">
        <v>36</v>
      </c>
      <c r="B3" s="3"/>
      <c r="C3" s="3"/>
      <c r="D3" s="3"/>
      <c r="I3" s="3" t="s">
        <v>87</v>
      </c>
      <c r="J3" s="3"/>
      <c r="K3" s="3"/>
      <c r="L3" s="3"/>
      <c r="M3" s="3"/>
    </row>
    <row r="4" spans="1:13" ht="15.75">
      <c r="A4" s="1" t="s">
        <v>37</v>
      </c>
      <c r="B4" s="3"/>
      <c r="C4" s="3"/>
      <c r="D4" s="3"/>
      <c r="I4" s="3" t="s">
        <v>66</v>
      </c>
      <c r="J4" s="3"/>
      <c r="K4" s="3"/>
      <c r="L4" s="3"/>
      <c r="M4" s="3"/>
    </row>
    <row r="5" spans="1:13" ht="15.7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33" customHeight="1">
      <c r="A6" s="87" t="s">
        <v>122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3"/>
    </row>
    <row r="7" spans="1:13" ht="15.7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30" customHeight="1">
      <c r="A8" s="93" t="s">
        <v>71</v>
      </c>
      <c r="B8" s="93" t="s">
        <v>120</v>
      </c>
      <c r="C8" s="93" t="s">
        <v>70</v>
      </c>
      <c r="D8" s="93" t="s">
        <v>116</v>
      </c>
      <c r="E8" s="96" t="s">
        <v>68</v>
      </c>
      <c r="F8" s="98"/>
      <c r="G8" s="97"/>
      <c r="H8" s="96" t="s">
        <v>128</v>
      </c>
      <c r="I8" s="98"/>
      <c r="J8" s="97"/>
      <c r="K8" s="93" t="s">
        <v>69</v>
      </c>
      <c r="L8" s="93"/>
      <c r="M8" s="95" t="s">
        <v>127</v>
      </c>
    </row>
    <row r="9" spans="1:13" ht="46.5" customHeight="1">
      <c r="A9" s="93"/>
      <c r="B9" s="93"/>
      <c r="C9" s="93"/>
      <c r="D9" s="93"/>
      <c r="E9" s="93" t="s">
        <v>0</v>
      </c>
      <c r="F9" s="99" t="s">
        <v>1</v>
      </c>
      <c r="G9" s="100"/>
      <c r="H9" s="101" t="s">
        <v>117</v>
      </c>
      <c r="I9" s="96" t="s">
        <v>133</v>
      </c>
      <c r="J9" s="97"/>
      <c r="K9" s="65" t="s">
        <v>110</v>
      </c>
      <c r="L9" s="65" t="s">
        <v>129</v>
      </c>
      <c r="M9" s="95"/>
    </row>
    <row r="10" spans="1:13" ht="15.75">
      <c r="A10" s="93"/>
      <c r="B10" s="93"/>
      <c r="C10" s="93"/>
      <c r="D10" s="93"/>
      <c r="E10" s="93"/>
      <c r="F10" s="56" t="s">
        <v>72</v>
      </c>
      <c r="G10" s="56" t="s">
        <v>73</v>
      </c>
      <c r="H10" s="102"/>
      <c r="I10" s="39" t="s">
        <v>72</v>
      </c>
      <c r="J10" s="39" t="s">
        <v>73</v>
      </c>
      <c r="K10" s="12"/>
      <c r="L10" s="12"/>
      <c r="M10" s="12"/>
    </row>
    <row r="11" spans="1:13" ht="15.7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10">
        <v>6</v>
      </c>
      <c r="G11" s="10"/>
      <c r="H11" s="10">
        <v>7</v>
      </c>
      <c r="I11" s="10">
        <v>13</v>
      </c>
      <c r="J11" s="10">
        <v>14</v>
      </c>
      <c r="K11" s="10">
        <v>15</v>
      </c>
      <c r="L11" s="8">
        <v>16</v>
      </c>
      <c r="M11" s="16">
        <v>17</v>
      </c>
    </row>
    <row r="12" spans="1:13" ht="30" customHeight="1">
      <c r="A12" s="9">
        <v>1</v>
      </c>
      <c r="B12" s="9" t="s">
        <v>2</v>
      </c>
      <c r="C12" s="94" t="s">
        <v>3</v>
      </c>
      <c r="D12" s="94"/>
      <c r="E12" s="94"/>
      <c r="F12" s="94"/>
      <c r="G12" s="94"/>
      <c r="H12" s="94"/>
      <c r="I12" s="94"/>
      <c r="J12" s="94"/>
      <c r="K12" s="94"/>
      <c r="L12" s="94"/>
      <c r="M12" s="19"/>
    </row>
    <row r="13" spans="1:13" ht="173.25" customHeight="1">
      <c r="A13" s="9"/>
      <c r="B13" s="9" t="s">
        <v>4</v>
      </c>
      <c r="C13" s="47" t="s">
        <v>5</v>
      </c>
      <c r="D13" s="47" t="s">
        <v>46</v>
      </c>
      <c r="E13" s="45">
        <v>0</v>
      </c>
      <c r="F13" s="65" t="s">
        <v>90</v>
      </c>
      <c r="G13" s="45">
        <v>0</v>
      </c>
      <c r="H13" s="47" t="s">
        <v>90</v>
      </c>
      <c r="I13" s="55" t="s">
        <v>90</v>
      </c>
      <c r="J13" s="45">
        <v>0</v>
      </c>
      <c r="K13" s="47" t="s">
        <v>90</v>
      </c>
      <c r="L13" s="47" t="s">
        <v>90</v>
      </c>
      <c r="M13" s="18"/>
    </row>
    <row r="14" spans="1:13" ht="67.5" customHeight="1">
      <c r="A14" s="9"/>
      <c r="B14" s="9" t="s">
        <v>75</v>
      </c>
      <c r="C14" s="47" t="s">
        <v>5</v>
      </c>
      <c r="D14" s="47" t="s">
        <v>46</v>
      </c>
      <c r="E14" s="38">
        <v>95.8</v>
      </c>
      <c r="F14" s="65" t="s">
        <v>109</v>
      </c>
      <c r="G14" s="38">
        <v>96</v>
      </c>
      <c r="H14" s="49" t="s">
        <v>109</v>
      </c>
      <c r="I14" s="44" t="s">
        <v>109</v>
      </c>
      <c r="J14" s="38">
        <v>95.4</v>
      </c>
      <c r="K14" s="49" t="s">
        <v>109</v>
      </c>
      <c r="L14" s="49" t="s">
        <v>109</v>
      </c>
      <c r="M14" s="18"/>
    </row>
    <row r="15" spans="1:13" ht="69" customHeight="1">
      <c r="A15" s="9"/>
      <c r="B15" s="9" t="s">
        <v>7</v>
      </c>
      <c r="C15" s="47" t="s">
        <v>5</v>
      </c>
      <c r="D15" s="47" t="s">
        <v>46</v>
      </c>
      <c r="E15" s="38">
        <v>98.7</v>
      </c>
      <c r="F15" s="44" t="s">
        <v>85</v>
      </c>
      <c r="G15" s="37">
        <v>99</v>
      </c>
      <c r="H15" s="44" t="s">
        <v>85</v>
      </c>
      <c r="I15" s="44" t="s">
        <v>85</v>
      </c>
      <c r="J15" s="82">
        <v>96</v>
      </c>
      <c r="K15" s="47" t="s">
        <v>85</v>
      </c>
      <c r="L15" s="47" t="s">
        <v>85</v>
      </c>
      <c r="M15" s="18"/>
    </row>
    <row r="16" spans="1:13" ht="65.25" customHeight="1">
      <c r="A16" s="9"/>
      <c r="B16" s="9" t="s">
        <v>8</v>
      </c>
      <c r="C16" s="47" t="s">
        <v>5</v>
      </c>
      <c r="D16" s="47" t="s">
        <v>46</v>
      </c>
      <c r="E16" s="45">
        <v>0</v>
      </c>
      <c r="F16" s="44">
        <v>0</v>
      </c>
      <c r="G16" s="34">
        <v>0</v>
      </c>
      <c r="H16" s="44">
        <v>0</v>
      </c>
      <c r="I16" s="44">
        <v>0</v>
      </c>
      <c r="J16" s="45">
        <v>0</v>
      </c>
      <c r="K16" s="34">
        <v>0</v>
      </c>
      <c r="L16" s="34">
        <v>0</v>
      </c>
      <c r="M16" s="18"/>
    </row>
    <row r="17" spans="1:13" ht="15.75">
      <c r="A17" s="9" t="s">
        <v>9</v>
      </c>
      <c r="B17" s="9" t="s">
        <v>10</v>
      </c>
      <c r="C17" s="93" t="s">
        <v>11</v>
      </c>
      <c r="D17" s="93"/>
      <c r="E17" s="93"/>
      <c r="F17" s="93"/>
      <c r="G17" s="93"/>
      <c r="H17" s="93"/>
      <c r="I17" s="93"/>
      <c r="J17" s="93"/>
      <c r="K17" s="93"/>
      <c r="L17" s="93"/>
      <c r="M17" s="19"/>
    </row>
    <row r="18" spans="1:13" ht="15.75">
      <c r="A18" s="9"/>
      <c r="B18" s="9" t="s">
        <v>12</v>
      </c>
      <c r="C18" s="93" t="s">
        <v>108</v>
      </c>
      <c r="D18" s="93"/>
      <c r="E18" s="93"/>
      <c r="F18" s="93"/>
      <c r="G18" s="93"/>
      <c r="H18" s="93"/>
      <c r="I18" s="93"/>
      <c r="J18" s="93"/>
      <c r="K18" s="93"/>
      <c r="L18" s="93"/>
      <c r="M18" s="19"/>
    </row>
    <row r="19" spans="1:13" ht="69" customHeight="1">
      <c r="A19" s="9" t="s">
        <v>13</v>
      </c>
      <c r="B19" s="9" t="s">
        <v>14</v>
      </c>
      <c r="C19" s="47" t="s">
        <v>5</v>
      </c>
      <c r="D19" s="47">
        <v>0.1</v>
      </c>
      <c r="E19" s="47">
        <v>0</v>
      </c>
      <c r="F19" s="65" t="s">
        <v>91</v>
      </c>
      <c r="G19" s="65">
        <v>0</v>
      </c>
      <c r="H19" s="47" t="s">
        <v>91</v>
      </c>
      <c r="I19" s="55" t="s">
        <v>91</v>
      </c>
      <c r="J19" s="47">
        <v>0</v>
      </c>
      <c r="K19" s="47" t="s">
        <v>91</v>
      </c>
      <c r="L19" s="47" t="s">
        <v>91</v>
      </c>
      <c r="M19" s="18"/>
    </row>
    <row r="20" spans="1:13" ht="143.25" customHeight="1">
      <c r="A20" s="9" t="s">
        <v>15</v>
      </c>
      <c r="B20" s="9" t="s">
        <v>76</v>
      </c>
      <c r="C20" s="47" t="s">
        <v>5</v>
      </c>
      <c r="D20" s="47">
        <v>0.1</v>
      </c>
      <c r="E20" s="47">
        <v>0</v>
      </c>
      <c r="F20" s="65" t="s">
        <v>92</v>
      </c>
      <c r="G20" s="65">
        <v>0</v>
      </c>
      <c r="H20" s="47" t="s">
        <v>92</v>
      </c>
      <c r="I20" s="55" t="s">
        <v>92</v>
      </c>
      <c r="J20" s="55">
        <v>0</v>
      </c>
      <c r="K20" s="47" t="s">
        <v>92</v>
      </c>
      <c r="L20" s="47" t="s">
        <v>92</v>
      </c>
      <c r="M20" s="18"/>
    </row>
    <row r="21" spans="1:13" ht="78.75">
      <c r="A21" s="9" t="s">
        <v>16</v>
      </c>
      <c r="B21" s="9" t="s">
        <v>17</v>
      </c>
      <c r="C21" s="47" t="s">
        <v>5</v>
      </c>
      <c r="D21" s="47">
        <v>0.1</v>
      </c>
      <c r="E21" s="47">
        <v>0</v>
      </c>
      <c r="F21" s="65" t="s">
        <v>93</v>
      </c>
      <c r="G21" s="65">
        <v>0</v>
      </c>
      <c r="H21" s="49" t="s">
        <v>93</v>
      </c>
      <c r="I21" s="55" t="s">
        <v>93</v>
      </c>
      <c r="J21" s="55">
        <v>0</v>
      </c>
      <c r="K21" s="47" t="s">
        <v>93</v>
      </c>
      <c r="L21" s="54" t="s">
        <v>93</v>
      </c>
      <c r="M21" s="18"/>
    </row>
    <row r="22" spans="1:13" ht="47.25">
      <c r="A22" s="9" t="s">
        <v>18</v>
      </c>
      <c r="B22" s="9" t="s">
        <v>19</v>
      </c>
      <c r="C22" s="47" t="s">
        <v>20</v>
      </c>
      <c r="D22" s="47">
        <v>0.1</v>
      </c>
      <c r="E22" s="47">
        <v>0</v>
      </c>
      <c r="F22" s="65">
        <v>0</v>
      </c>
      <c r="G22" s="65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18"/>
    </row>
    <row r="23" spans="1:13" ht="39" customHeight="1">
      <c r="A23" s="9"/>
      <c r="B23" s="9" t="s">
        <v>21</v>
      </c>
      <c r="C23" s="90" t="s">
        <v>22</v>
      </c>
      <c r="D23" s="91"/>
      <c r="E23" s="91"/>
      <c r="F23" s="91"/>
      <c r="G23" s="91"/>
      <c r="H23" s="91"/>
      <c r="I23" s="91"/>
      <c r="J23" s="91"/>
      <c r="K23" s="91"/>
      <c r="L23" s="91"/>
      <c r="M23" s="92"/>
    </row>
    <row r="24" spans="1:13" ht="23.25" customHeight="1">
      <c r="A24" s="9" t="s">
        <v>23</v>
      </c>
      <c r="B24" s="9" t="s">
        <v>24</v>
      </c>
      <c r="C24" s="90" t="s">
        <v>98</v>
      </c>
      <c r="D24" s="91"/>
      <c r="E24" s="91"/>
      <c r="F24" s="91"/>
      <c r="G24" s="91"/>
      <c r="H24" s="91"/>
      <c r="I24" s="91"/>
      <c r="J24" s="91"/>
      <c r="K24" s="91"/>
      <c r="L24" s="91"/>
      <c r="M24" s="92"/>
    </row>
    <row r="25" spans="1:13" ht="112.5" customHeight="1">
      <c r="A25" s="9" t="s">
        <v>25</v>
      </c>
      <c r="B25" s="9" t="s">
        <v>26</v>
      </c>
      <c r="C25" s="9" t="s">
        <v>27</v>
      </c>
      <c r="D25" s="47">
        <v>0.2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7">
        <v>0</v>
      </c>
      <c r="L25" s="47">
        <v>0</v>
      </c>
      <c r="M25" s="18"/>
    </row>
    <row r="26" spans="1:13" ht="61.5" customHeight="1">
      <c r="A26" s="9" t="s">
        <v>28</v>
      </c>
      <c r="B26" s="18" t="s">
        <v>29</v>
      </c>
      <c r="C26" s="10" t="s">
        <v>5</v>
      </c>
      <c r="D26" s="47">
        <v>0.1</v>
      </c>
      <c r="E26" s="44">
        <v>100</v>
      </c>
      <c r="F26" s="44">
        <v>100</v>
      </c>
      <c r="G26" s="44">
        <v>100</v>
      </c>
      <c r="H26" s="44">
        <v>100</v>
      </c>
      <c r="I26" s="44">
        <v>100</v>
      </c>
      <c r="J26" s="44">
        <v>100</v>
      </c>
      <c r="K26" s="47">
        <v>100</v>
      </c>
      <c r="L26" s="47">
        <v>100</v>
      </c>
      <c r="M26" s="18"/>
    </row>
    <row r="27" spans="1:13" ht="75" customHeight="1">
      <c r="A27" s="9" t="s">
        <v>30</v>
      </c>
      <c r="B27" s="18" t="s">
        <v>134</v>
      </c>
      <c r="C27" s="10" t="s">
        <v>5</v>
      </c>
      <c r="D27" s="47">
        <v>0.05</v>
      </c>
      <c r="E27" s="44">
        <v>100</v>
      </c>
      <c r="F27" s="44">
        <v>100</v>
      </c>
      <c r="G27" s="44">
        <v>100</v>
      </c>
      <c r="H27" s="44">
        <v>100</v>
      </c>
      <c r="I27" s="44">
        <v>100</v>
      </c>
      <c r="J27" s="44">
        <v>100</v>
      </c>
      <c r="K27" s="83">
        <v>100</v>
      </c>
      <c r="L27" s="83">
        <v>100</v>
      </c>
      <c r="M27" s="18"/>
    </row>
    <row r="28" spans="1:13" ht="52.5" customHeight="1">
      <c r="A28" s="9" t="s">
        <v>31</v>
      </c>
      <c r="B28" s="9" t="s">
        <v>6</v>
      </c>
      <c r="C28" s="9" t="s">
        <v>5</v>
      </c>
      <c r="D28" s="47">
        <v>0.1</v>
      </c>
      <c r="E28" s="38">
        <v>95.8</v>
      </c>
      <c r="F28" s="65" t="s">
        <v>109</v>
      </c>
      <c r="G28" s="38">
        <v>96</v>
      </c>
      <c r="H28" s="49" t="s">
        <v>109</v>
      </c>
      <c r="I28" s="55" t="s">
        <v>109</v>
      </c>
      <c r="J28" s="38">
        <v>95.4</v>
      </c>
      <c r="K28" s="49" t="s">
        <v>109</v>
      </c>
      <c r="L28" s="49" t="s">
        <v>109</v>
      </c>
      <c r="M28" s="18"/>
    </row>
    <row r="29" spans="1:13" ht="66" customHeight="1">
      <c r="A29" s="9" t="s">
        <v>32</v>
      </c>
      <c r="B29" s="9" t="s">
        <v>33</v>
      </c>
      <c r="C29" s="9" t="s">
        <v>5</v>
      </c>
      <c r="D29" s="47">
        <v>0.1</v>
      </c>
      <c r="E29" s="38">
        <v>98.7</v>
      </c>
      <c r="F29" s="44" t="s">
        <v>85</v>
      </c>
      <c r="G29" s="38">
        <v>99</v>
      </c>
      <c r="H29" s="44" t="s">
        <v>85</v>
      </c>
      <c r="I29" s="44" t="s">
        <v>85</v>
      </c>
      <c r="J29" s="82">
        <v>96</v>
      </c>
      <c r="K29" s="47" t="s">
        <v>85</v>
      </c>
      <c r="L29" s="47" t="s">
        <v>85</v>
      </c>
      <c r="M29" s="18"/>
    </row>
    <row r="30" spans="1:13" ht="64.5" customHeight="1">
      <c r="A30" s="9" t="s">
        <v>34</v>
      </c>
      <c r="B30" s="59" t="s">
        <v>118</v>
      </c>
      <c r="C30" s="9" t="s">
        <v>35</v>
      </c>
      <c r="D30" s="47">
        <v>0.05</v>
      </c>
      <c r="E30" s="65">
        <v>15</v>
      </c>
      <c r="F30" s="65" t="s">
        <v>106</v>
      </c>
      <c r="G30" s="44">
        <v>17</v>
      </c>
      <c r="H30" s="49" t="s">
        <v>106</v>
      </c>
      <c r="I30" s="55" t="s">
        <v>106</v>
      </c>
      <c r="J30" s="44">
        <v>14</v>
      </c>
      <c r="K30" s="47" t="s">
        <v>106</v>
      </c>
      <c r="L30" s="47" t="s">
        <v>107</v>
      </c>
      <c r="M30" s="48"/>
    </row>
    <row r="31" spans="1:13">
      <c r="A31" s="4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3">
      <c r="A32" s="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 ht="15.75">
      <c r="A33" s="6" t="s">
        <v>102</v>
      </c>
      <c r="B33" s="6"/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5.75">
      <c r="A34" s="89" t="s">
        <v>105</v>
      </c>
      <c r="B34" s="89"/>
      <c r="C34" s="15"/>
      <c r="D34" s="15"/>
      <c r="E34" s="15"/>
      <c r="F34" s="15"/>
      <c r="G34" s="15"/>
      <c r="H34" s="15"/>
      <c r="I34" s="6"/>
      <c r="J34" s="6"/>
      <c r="K34" s="6" t="s">
        <v>104</v>
      </c>
      <c r="L34" s="15"/>
    </row>
    <row r="36" spans="1:12">
      <c r="D36">
        <f>D30+D29+D28+D27+D26+D25+D22+D21+D20+D19</f>
        <v>1</v>
      </c>
    </row>
  </sheetData>
  <mergeCells count="19">
    <mergeCell ref="E8:G8"/>
    <mergeCell ref="F9:G9"/>
    <mergeCell ref="H9:H10"/>
    <mergeCell ref="A6:L6"/>
    <mergeCell ref="A34:B34"/>
    <mergeCell ref="C23:M23"/>
    <mergeCell ref="C24:M24"/>
    <mergeCell ref="C17:L17"/>
    <mergeCell ref="C18:L18"/>
    <mergeCell ref="C12:L12"/>
    <mergeCell ref="M8:M9"/>
    <mergeCell ref="A8:A10"/>
    <mergeCell ref="B8:B10"/>
    <mergeCell ref="C8:C10"/>
    <mergeCell ref="D8:D10"/>
    <mergeCell ref="I9:J9"/>
    <mergeCell ref="H8:J8"/>
    <mergeCell ref="E9:E10"/>
    <mergeCell ref="K8:L8"/>
  </mergeCells>
  <printOptions horizontalCentered="1"/>
  <pageMargins left="0.51181102362204722" right="0.19685039370078741" top="0.9055118110236221" bottom="0.51181102362204722" header="0.15748031496062992" footer="0.15748031496062992"/>
  <pageSetup paperSize="9" scale="75" orientation="landscape" r:id="rId1"/>
  <rowBreaks count="2" manualBreakCount="2">
    <brk id="16" max="13" man="1"/>
    <brk id="2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48"/>
  <sheetViews>
    <sheetView view="pageBreakPreview" zoomScaleNormal="100" zoomScaleSheetLayoutView="100" workbookViewId="0">
      <pane ySplit="12" topLeftCell="A13" activePane="bottomLeft" state="frozen"/>
      <selection pane="bottomLeft" activeCell="S14" sqref="S14"/>
    </sheetView>
  </sheetViews>
  <sheetFormatPr defaultRowHeight="15"/>
  <cols>
    <col min="1" max="1" width="11.28515625" customWidth="1"/>
    <col min="2" max="2" width="16.140625" customWidth="1"/>
    <col min="3" max="3" width="17.140625" customWidth="1"/>
    <col min="4" max="4" width="7.42578125" customWidth="1"/>
    <col min="5" max="5" width="6.85546875" customWidth="1"/>
    <col min="6" max="6" width="8" customWidth="1"/>
    <col min="7" max="7" width="6.28515625" customWidth="1"/>
    <col min="8" max="8" width="11.28515625" customWidth="1"/>
    <col min="9" max="9" width="11.7109375" customWidth="1"/>
    <col min="10" max="10" width="11.28515625" customWidth="1"/>
    <col min="11" max="11" width="11.42578125" customWidth="1"/>
    <col min="12" max="12" width="11.85546875" customWidth="1"/>
    <col min="13" max="13" width="12.5703125" customWidth="1"/>
    <col min="14" max="14" width="11.7109375" customWidth="1"/>
    <col min="15" max="15" width="8.5703125" customWidth="1"/>
  </cols>
  <sheetData>
    <row r="1" spans="1:15" ht="15.75">
      <c r="A1" s="1"/>
      <c r="B1" s="3"/>
      <c r="C1" s="3"/>
      <c r="D1" s="3"/>
      <c r="E1" s="3"/>
      <c r="F1" s="3"/>
      <c r="G1" s="3"/>
      <c r="H1" s="3"/>
      <c r="I1" s="3"/>
      <c r="J1" s="3"/>
      <c r="K1" s="3" t="s">
        <v>79</v>
      </c>
      <c r="L1" s="3"/>
      <c r="M1" s="3"/>
      <c r="N1" s="3"/>
      <c r="O1" s="3"/>
    </row>
    <row r="2" spans="1:15" ht="15.75">
      <c r="A2" s="1"/>
      <c r="B2" s="3"/>
      <c r="C2" s="3"/>
      <c r="D2" s="3"/>
      <c r="E2" s="3"/>
      <c r="F2" s="3"/>
      <c r="G2" s="3"/>
      <c r="H2" s="3"/>
      <c r="I2" s="3"/>
      <c r="J2" s="3"/>
      <c r="K2" s="3" t="s">
        <v>86</v>
      </c>
      <c r="L2" s="3"/>
      <c r="M2" s="3"/>
      <c r="N2" s="3"/>
      <c r="O2" s="3"/>
    </row>
    <row r="3" spans="1:15" ht="15.75">
      <c r="A3" s="1"/>
      <c r="B3" s="3"/>
      <c r="C3" s="3"/>
      <c r="D3" s="3"/>
      <c r="E3" s="3"/>
      <c r="F3" s="3"/>
      <c r="G3" s="3"/>
      <c r="H3" s="3"/>
      <c r="I3" s="3"/>
      <c r="J3" s="3"/>
      <c r="K3" s="3" t="s">
        <v>87</v>
      </c>
      <c r="L3" s="3"/>
      <c r="M3" s="3"/>
      <c r="N3" s="3"/>
      <c r="O3" s="3"/>
    </row>
    <row r="4" spans="1:15" ht="15.75">
      <c r="A4" s="1"/>
      <c r="B4" s="3"/>
      <c r="C4" s="3"/>
      <c r="D4" s="3"/>
      <c r="E4" s="3"/>
      <c r="F4" s="3"/>
      <c r="G4" s="3"/>
      <c r="H4" s="3"/>
      <c r="I4" s="3"/>
      <c r="J4" s="3"/>
      <c r="K4" s="3" t="s">
        <v>66</v>
      </c>
      <c r="L4" s="3"/>
      <c r="M4" s="3"/>
      <c r="N4" s="3"/>
      <c r="O4" s="3"/>
    </row>
    <row r="5" spans="1:15" ht="15.7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94.5" customHeight="1">
      <c r="A6" s="116" t="s">
        <v>96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15" ht="16.5" customHeight="1">
      <c r="A7" s="61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4" t="s">
        <v>126</v>
      </c>
      <c r="O7" s="62"/>
    </row>
    <row r="8" spans="1:15" ht="60.75" customHeight="1">
      <c r="A8" s="112" t="s">
        <v>77</v>
      </c>
      <c r="B8" s="112" t="s">
        <v>38</v>
      </c>
      <c r="C8" s="112" t="s">
        <v>39</v>
      </c>
      <c r="D8" s="115" t="s">
        <v>40</v>
      </c>
      <c r="E8" s="115"/>
      <c r="F8" s="115"/>
      <c r="G8" s="115"/>
      <c r="H8" s="115" t="s">
        <v>123</v>
      </c>
      <c r="I8" s="115"/>
      <c r="J8" s="115"/>
      <c r="K8" s="115"/>
      <c r="L8" s="115"/>
      <c r="M8" s="115"/>
      <c r="N8" s="115"/>
      <c r="O8" s="112" t="s">
        <v>74</v>
      </c>
    </row>
    <row r="9" spans="1:15" ht="15" customHeight="1">
      <c r="A9" s="113"/>
      <c r="B9" s="113"/>
      <c r="C9" s="113"/>
      <c r="D9" s="112" t="s">
        <v>41</v>
      </c>
      <c r="E9" s="112" t="s">
        <v>80</v>
      </c>
      <c r="F9" s="112" t="s">
        <v>42</v>
      </c>
      <c r="G9" s="112" t="s">
        <v>43</v>
      </c>
      <c r="H9" s="115" t="s">
        <v>130</v>
      </c>
      <c r="I9" s="115"/>
      <c r="J9" s="115" t="s">
        <v>131</v>
      </c>
      <c r="K9" s="115"/>
      <c r="L9" s="115"/>
      <c r="M9" s="115" t="s">
        <v>69</v>
      </c>
      <c r="N9" s="115"/>
      <c r="O9" s="113"/>
    </row>
    <row r="10" spans="1:15" ht="28.5" customHeight="1">
      <c r="A10" s="113"/>
      <c r="B10" s="113"/>
      <c r="C10" s="113"/>
      <c r="D10" s="113"/>
      <c r="E10" s="113"/>
      <c r="F10" s="113"/>
      <c r="G10" s="113"/>
      <c r="H10" s="115"/>
      <c r="I10" s="115"/>
      <c r="J10" s="112" t="s">
        <v>117</v>
      </c>
      <c r="K10" s="115" t="s">
        <v>133</v>
      </c>
      <c r="L10" s="115"/>
      <c r="M10" s="112" t="s">
        <v>110</v>
      </c>
      <c r="N10" s="112" t="s">
        <v>129</v>
      </c>
      <c r="O10" s="113"/>
    </row>
    <row r="11" spans="1:15" ht="18.75" customHeight="1">
      <c r="A11" s="114"/>
      <c r="B11" s="114"/>
      <c r="C11" s="114"/>
      <c r="D11" s="114"/>
      <c r="E11" s="114"/>
      <c r="F11" s="114"/>
      <c r="G11" s="114"/>
      <c r="H11" s="50" t="s">
        <v>78</v>
      </c>
      <c r="I11" s="50" t="s">
        <v>73</v>
      </c>
      <c r="J11" s="114"/>
      <c r="K11" s="14" t="s">
        <v>78</v>
      </c>
      <c r="L11" s="14" t="s">
        <v>73</v>
      </c>
      <c r="M11" s="114"/>
      <c r="N11" s="114"/>
      <c r="O11" s="114"/>
    </row>
    <row r="12" spans="1:1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16</v>
      </c>
      <c r="I12" s="13">
        <v>17</v>
      </c>
      <c r="J12" s="13">
        <v>10</v>
      </c>
      <c r="K12" s="13">
        <v>16</v>
      </c>
      <c r="L12" s="13">
        <v>17</v>
      </c>
      <c r="M12" s="13">
        <v>18</v>
      </c>
      <c r="N12" s="13">
        <v>19</v>
      </c>
      <c r="O12" s="13">
        <v>20</v>
      </c>
    </row>
    <row r="13" spans="1:15" ht="78.75">
      <c r="A13" s="118" t="s">
        <v>44</v>
      </c>
      <c r="B13" s="43" t="s">
        <v>97</v>
      </c>
      <c r="C13" s="60" t="s">
        <v>124</v>
      </c>
      <c r="D13" s="20" t="s">
        <v>46</v>
      </c>
      <c r="E13" s="20" t="s">
        <v>46</v>
      </c>
      <c r="F13" s="51" t="s">
        <v>113</v>
      </c>
      <c r="G13" s="20" t="s">
        <v>46</v>
      </c>
      <c r="H13" s="27">
        <f t="shared" ref="H13:I13" si="0">H15+H16</f>
        <v>16741857</v>
      </c>
      <c r="I13" s="27">
        <f t="shared" si="0"/>
        <v>16594244.330000002</v>
      </c>
      <c r="J13" s="27">
        <f t="shared" ref="J13" si="1">J15+J16</f>
        <v>17613192</v>
      </c>
      <c r="K13" s="27">
        <f t="shared" ref="K13:N13" si="2">K15+K16</f>
        <v>17613192</v>
      </c>
      <c r="L13" s="27">
        <f t="shared" si="2"/>
        <v>17419306.200000003</v>
      </c>
      <c r="M13" s="27">
        <f t="shared" si="2"/>
        <v>25473011</v>
      </c>
      <c r="N13" s="27">
        <f t="shared" si="2"/>
        <v>20202107</v>
      </c>
      <c r="O13" s="26"/>
    </row>
    <row r="14" spans="1:15" ht="31.5">
      <c r="A14" s="118"/>
      <c r="B14" s="21"/>
      <c r="C14" s="9" t="s">
        <v>47</v>
      </c>
      <c r="D14" s="22"/>
      <c r="E14" s="22"/>
      <c r="F14" s="22"/>
      <c r="G14" s="22"/>
      <c r="H14" s="30"/>
      <c r="I14" s="27"/>
      <c r="J14" s="30"/>
      <c r="K14" s="30"/>
      <c r="L14" s="27"/>
      <c r="M14" s="28"/>
      <c r="N14" s="28"/>
      <c r="O14" s="26"/>
    </row>
    <row r="15" spans="1:15" ht="78.75">
      <c r="A15" s="118"/>
      <c r="B15" s="21"/>
      <c r="C15" s="9" t="s">
        <v>48</v>
      </c>
      <c r="D15" s="23">
        <v>801</v>
      </c>
      <c r="E15" s="20" t="s">
        <v>46</v>
      </c>
      <c r="F15" s="51" t="s">
        <v>113</v>
      </c>
      <c r="G15" s="20" t="s">
        <v>46</v>
      </c>
      <c r="H15" s="27">
        <f t="shared" ref="H15:I15" si="3">H18+H24</f>
        <v>9610556</v>
      </c>
      <c r="I15" s="27">
        <f t="shared" si="3"/>
        <v>9512456.6300000008</v>
      </c>
      <c r="J15" s="27">
        <f t="shared" ref="J15" si="4">J18+J24</f>
        <v>10267448</v>
      </c>
      <c r="K15" s="27">
        <f t="shared" ref="K15:N15" si="5">K18+K24</f>
        <v>10267448</v>
      </c>
      <c r="L15" s="27">
        <f t="shared" si="5"/>
        <v>10147447.560000001</v>
      </c>
      <c r="M15" s="27">
        <f t="shared" si="5"/>
        <v>18347267</v>
      </c>
      <c r="N15" s="27">
        <f t="shared" si="5"/>
        <v>13076363</v>
      </c>
      <c r="O15" s="26"/>
    </row>
    <row r="16" spans="1:15" ht="47.25">
      <c r="A16" s="118"/>
      <c r="B16" s="21"/>
      <c r="C16" s="9" t="s">
        <v>49</v>
      </c>
      <c r="D16" s="24" t="s">
        <v>58</v>
      </c>
      <c r="E16" s="20" t="s">
        <v>46</v>
      </c>
      <c r="F16" s="51" t="s">
        <v>113</v>
      </c>
      <c r="G16" s="20" t="s">
        <v>46</v>
      </c>
      <c r="H16" s="27">
        <f t="shared" ref="H16:I16" si="6">H25</f>
        <v>7131301</v>
      </c>
      <c r="I16" s="27">
        <f t="shared" si="6"/>
        <v>7081787.7000000011</v>
      </c>
      <c r="J16" s="27">
        <f t="shared" ref="J16" si="7">J25</f>
        <v>7345744</v>
      </c>
      <c r="K16" s="27">
        <f t="shared" ref="K16:N16" si="8">K25</f>
        <v>7345744</v>
      </c>
      <c r="L16" s="27">
        <f t="shared" si="8"/>
        <v>7271858.6400000006</v>
      </c>
      <c r="M16" s="27">
        <f t="shared" si="8"/>
        <v>7125744</v>
      </c>
      <c r="N16" s="27">
        <f t="shared" si="8"/>
        <v>7125744</v>
      </c>
      <c r="O16" s="26"/>
    </row>
    <row r="17" spans="1:15" ht="98.25" customHeight="1">
      <c r="A17" s="118" t="s">
        <v>50</v>
      </c>
      <c r="B17" s="9" t="s">
        <v>51</v>
      </c>
      <c r="C17" s="60" t="s">
        <v>124</v>
      </c>
      <c r="D17" s="20" t="s">
        <v>46</v>
      </c>
      <c r="E17" s="20" t="s">
        <v>46</v>
      </c>
      <c r="F17" s="51" t="s">
        <v>112</v>
      </c>
      <c r="G17" s="20" t="s">
        <v>46</v>
      </c>
      <c r="H17" s="27">
        <f t="shared" ref="H17:N18" si="9">H18</f>
        <v>0</v>
      </c>
      <c r="I17" s="27">
        <f t="shared" si="9"/>
        <v>0</v>
      </c>
      <c r="J17" s="27">
        <f>J18</f>
        <v>0</v>
      </c>
      <c r="K17" s="27">
        <f t="shared" si="9"/>
        <v>0</v>
      </c>
      <c r="L17" s="27">
        <f t="shared" si="9"/>
        <v>0</v>
      </c>
      <c r="M17" s="27">
        <f t="shared" si="9"/>
        <v>8666959</v>
      </c>
      <c r="N17" s="27">
        <f t="shared" si="9"/>
        <v>3396055</v>
      </c>
      <c r="O17" s="29"/>
    </row>
    <row r="18" spans="1:15" ht="78.75">
      <c r="A18" s="118"/>
      <c r="B18" s="21"/>
      <c r="C18" s="9" t="s">
        <v>48</v>
      </c>
      <c r="D18" s="23">
        <v>801</v>
      </c>
      <c r="E18" s="25" t="s">
        <v>46</v>
      </c>
      <c r="F18" s="51" t="s">
        <v>112</v>
      </c>
      <c r="G18" s="25" t="s">
        <v>46</v>
      </c>
      <c r="H18" s="27">
        <f t="shared" si="9"/>
        <v>0</v>
      </c>
      <c r="I18" s="27">
        <f t="shared" si="9"/>
        <v>0</v>
      </c>
      <c r="J18" s="27">
        <f t="shared" si="9"/>
        <v>0</v>
      </c>
      <c r="K18" s="27">
        <f t="shared" si="9"/>
        <v>0</v>
      </c>
      <c r="L18" s="27">
        <f t="shared" si="9"/>
        <v>0</v>
      </c>
      <c r="M18" s="27">
        <f t="shared" si="9"/>
        <v>8666959</v>
      </c>
      <c r="N18" s="27">
        <f t="shared" si="9"/>
        <v>3396055</v>
      </c>
      <c r="O18" s="29"/>
    </row>
    <row r="19" spans="1:15" ht="30">
      <c r="A19" s="118" t="s">
        <v>52</v>
      </c>
      <c r="B19" s="118" t="s">
        <v>53</v>
      </c>
      <c r="C19" s="63" t="s">
        <v>124</v>
      </c>
      <c r="D19" s="20" t="s">
        <v>46</v>
      </c>
      <c r="E19" s="20" t="s">
        <v>55</v>
      </c>
      <c r="F19" s="51" t="s">
        <v>112</v>
      </c>
      <c r="G19" s="20" t="s">
        <v>55</v>
      </c>
      <c r="H19" s="53">
        <f t="shared" ref="H19:I19" si="10">H21</f>
        <v>0</v>
      </c>
      <c r="I19" s="27">
        <f t="shared" si="10"/>
        <v>0</v>
      </c>
      <c r="J19" s="53">
        <f t="shared" ref="J19" si="11">J21</f>
        <v>0</v>
      </c>
      <c r="K19" s="53">
        <f t="shared" ref="K19:N19" si="12">K21</f>
        <v>0</v>
      </c>
      <c r="L19" s="27">
        <f t="shared" si="12"/>
        <v>0</v>
      </c>
      <c r="M19" s="27">
        <f t="shared" si="12"/>
        <v>8666959</v>
      </c>
      <c r="N19" s="27">
        <f t="shared" si="12"/>
        <v>3396055</v>
      </c>
      <c r="O19" s="29"/>
    </row>
    <row r="20" spans="1:15" ht="30">
      <c r="A20" s="118"/>
      <c r="B20" s="118"/>
      <c r="C20" s="17" t="s">
        <v>47</v>
      </c>
      <c r="D20" s="22"/>
      <c r="E20" s="20"/>
      <c r="F20" s="20"/>
      <c r="G20" s="20"/>
      <c r="H20" s="53"/>
      <c r="I20" s="31"/>
      <c r="J20" s="53"/>
      <c r="K20" s="53"/>
      <c r="L20" s="31"/>
      <c r="M20" s="31"/>
      <c r="N20" s="31"/>
      <c r="O20" s="29"/>
    </row>
    <row r="21" spans="1:15" ht="78.75">
      <c r="A21" s="21"/>
      <c r="B21" s="21"/>
      <c r="C21" s="9" t="s">
        <v>48</v>
      </c>
      <c r="D21" s="23">
        <v>801</v>
      </c>
      <c r="E21" s="23">
        <v>1301</v>
      </c>
      <c r="F21" s="51" t="s">
        <v>111</v>
      </c>
      <c r="G21" s="23">
        <v>730</v>
      </c>
      <c r="H21" s="52">
        <v>0</v>
      </c>
      <c r="I21" s="27">
        <v>0</v>
      </c>
      <c r="J21" s="52">
        <v>0</v>
      </c>
      <c r="K21" s="52">
        <v>0</v>
      </c>
      <c r="L21" s="27">
        <v>0</v>
      </c>
      <c r="M21" s="85">
        <v>8666959</v>
      </c>
      <c r="N21" s="85">
        <v>3396055</v>
      </c>
      <c r="O21" s="26"/>
    </row>
    <row r="22" spans="1:15" ht="47.25">
      <c r="A22" s="94" t="s">
        <v>56</v>
      </c>
      <c r="B22" s="94" t="s">
        <v>98</v>
      </c>
      <c r="C22" s="9" t="s">
        <v>45</v>
      </c>
      <c r="D22" s="23" t="s">
        <v>55</v>
      </c>
      <c r="E22" s="23" t="s">
        <v>55</v>
      </c>
      <c r="F22" s="51" t="s">
        <v>114</v>
      </c>
      <c r="G22" s="23" t="s">
        <v>55</v>
      </c>
      <c r="H22" s="53">
        <f t="shared" ref="H22:I22" si="13">H24+H25</f>
        <v>16741857</v>
      </c>
      <c r="I22" s="27">
        <f t="shared" si="13"/>
        <v>16594244.330000002</v>
      </c>
      <c r="J22" s="53">
        <f t="shared" ref="J22" si="14">J24+J25</f>
        <v>17613192</v>
      </c>
      <c r="K22" s="53">
        <f t="shared" ref="K22:N22" si="15">K24+K25</f>
        <v>17613192</v>
      </c>
      <c r="L22" s="27">
        <f t="shared" si="15"/>
        <v>17419306.200000003</v>
      </c>
      <c r="M22" s="27">
        <f t="shared" si="15"/>
        <v>16806052</v>
      </c>
      <c r="N22" s="27">
        <f t="shared" si="15"/>
        <v>16806052</v>
      </c>
      <c r="O22" s="26"/>
    </row>
    <row r="23" spans="1:15" ht="31.5">
      <c r="A23" s="94"/>
      <c r="B23" s="94"/>
      <c r="C23" s="9" t="s">
        <v>47</v>
      </c>
      <c r="D23" s="23"/>
      <c r="E23" s="23"/>
      <c r="F23" s="23"/>
      <c r="G23" s="23"/>
      <c r="H23" s="53"/>
      <c r="I23" s="31"/>
      <c r="J23" s="53"/>
      <c r="K23" s="53"/>
      <c r="L23" s="31"/>
      <c r="M23" s="32"/>
      <c r="N23" s="32"/>
      <c r="O23" s="26"/>
    </row>
    <row r="24" spans="1:15" ht="78.75">
      <c r="A24" s="94"/>
      <c r="B24" s="94"/>
      <c r="C24" s="9" t="s">
        <v>48</v>
      </c>
      <c r="D24" s="23">
        <v>801</v>
      </c>
      <c r="E24" s="23" t="s">
        <v>55</v>
      </c>
      <c r="F24" s="51" t="s">
        <v>114</v>
      </c>
      <c r="G24" s="23" t="s">
        <v>55</v>
      </c>
      <c r="H24" s="27">
        <f t="shared" ref="H24:I24" si="16">H26</f>
        <v>9610556</v>
      </c>
      <c r="I24" s="27">
        <f t="shared" si="16"/>
        <v>9512456.6300000008</v>
      </c>
      <c r="J24" s="27">
        <f t="shared" ref="J24" si="17">J26</f>
        <v>10267448</v>
      </c>
      <c r="K24" s="27">
        <f t="shared" ref="K24:N24" si="18">K26</f>
        <v>10267448</v>
      </c>
      <c r="L24" s="27">
        <f t="shared" si="18"/>
        <v>10147447.560000001</v>
      </c>
      <c r="M24" s="27">
        <f t="shared" si="18"/>
        <v>9680308</v>
      </c>
      <c r="N24" s="27">
        <f t="shared" si="18"/>
        <v>9680308</v>
      </c>
      <c r="O24" s="26"/>
    </row>
    <row r="25" spans="1:15" ht="47.25">
      <c r="A25" s="94"/>
      <c r="B25" s="94"/>
      <c r="C25" s="9" t="s">
        <v>49</v>
      </c>
      <c r="D25" s="24" t="s">
        <v>58</v>
      </c>
      <c r="E25" s="23" t="s">
        <v>55</v>
      </c>
      <c r="F25" s="51" t="s">
        <v>114</v>
      </c>
      <c r="G25" s="23" t="s">
        <v>55</v>
      </c>
      <c r="H25" s="27">
        <f t="shared" ref="H25:I25" si="19">H37</f>
        <v>7131301</v>
      </c>
      <c r="I25" s="27">
        <f t="shared" si="19"/>
        <v>7081787.7000000011</v>
      </c>
      <c r="J25" s="27">
        <f t="shared" ref="J25:K25" si="20">J37</f>
        <v>7345744</v>
      </c>
      <c r="K25" s="27">
        <f t="shared" si="20"/>
        <v>7345744</v>
      </c>
      <c r="L25" s="27">
        <f t="shared" ref="L25:N25" si="21">L37</f>
        <v>7271858.6400000006</v>
      </c>
      <c r="M25" s="27">
        <f t="shared" si="21"/>
        <v>7125744</v>
      </c>
      <c r="N25" s="27">
        <f t="shared" si="21"/>
        <v>7125744</v>
      </c>
      <c r="O25" s="26"/>
    </row>
    <row r="26" spans="1:15" ht="78.75" customHeight="1">
      <c r="A26" s="109" t="s">
        <v>81</v>
      </c>
      <c r="B26" s="109" t="s">
        <v>125</v>
      </c>
      <c r="C26" s="60" t="s">
        <v>124</v>
      </c>
      <c r="D26" s="23" t="s">
        <v>55</v>
      </c>
      <c r="E26" s="23" t="s">
        <v>55</v>
      </c>
      <c r="F26" s="51" t="s">
        <v>115</v>
      </c>
      <c r="G26" s="23" t="s">
        <v>55</v>
      </c>
      <c r="H26" s="27">
        <f t="shared" ref="H26:I26" si="22">H28</f>
        <v>9610556</v>
      </c>
      <c r="I26" s="27">
        <f t="shared" si="22"/>
        <v>9512456.6300000008</v>
      </c>
      <c r="J26" s="27">
        <f t="shared" ref="J26" si="23">J28</f>
        <v>10267448</v>
      </c>
      <c r="K26" s="27">
        <f t="shared" ref="K26:N26" si="24">K28</f>
        <v>10267448</v>
      </c>
      <c r="L26" s="27">
        <f t="shared" si="24"/>
        <v>10147447.560000001</v>
      </c>
      <c r="M26" s="27">
        <f t="shared" si="24"/>
        <v>9680308</v>
      </c>
      <c r="N26" s="27">
        <f t="shared" si="24"/>
        <v>9680308</v>
      </c>
      <c r="O26" s="26"/>
    </row>
    <row r="27" spans="1:15" ht="31.5">
      <c r="A27" s="110"/>
      <c r="B27" s="110"/>
      <c r="C27" s="9" t="s">
        <v>47</v>
      </c>
      <c r="D27" s="23"/>
      <c r="E27" s="23"/>
      <c r="F27" s="23"/>
      <c r="G27" s="23"/>
      <c r="H27" s="27"/>
      <c r="I27" s="27"/>
      <c r="J27" s="27"/>
      <c r="K27" s="27"/>
      <c r="L27" s="27"/>
      <c r="M27" s="32"/>
      <c r="N27" s="32"/>
      <c r="O27" s="26"/>
    </row>
    <row r="28" spans="1:15" ht="78.75">
      <c r="A28" s="110"/>
      <c r="B28" s="110"/>
      <c r="C28" s="9" t="s">
        <v>48</v>
      </c>
      <c r="D28" s="23">
        <v>801</v>
      </c>
      <c r="E28" s="23" t="s">
        <v>46</v>
      </c>
      <c r="F28" s="51" t="s">
        <v>115</v>
      </c>
      <c r="G28" s="23" t="s">
        <v>46</v>
      </c>
      <c r="H28" s="53">
        <f t="shared" ref="H28:N28" si="25">H29+H30+H32+H33+H31+H34</f>
        <v>9610556</v>
      </c>
      <c r="I28" s="53">
        <f t="shared" si="25"/>
        <v>9512456.6300000008</v>
      </c>
      <c r="J28" s="53">
        <f t="shared" si="25"/>
        <v>10267448</v>
      </c>
      <c r="K28" s="53">
        <f t="shared" si="25"/>
        <v>10267448</v>
      </c>
      <c r="L28" s="53">
        <f t="shared" si="25"/>
        <v>10147447.560000001</v>
      </c>
      <c r="M28" s="53">
        <f t="shared" si="25"/>
        <v>9680308</v>
      </c>
      <c r="N28" s="53">
        <f t="shared" si="25"/>
        <v>9680308</v>
      </c>
      <c r="O28" s="26"/>
    </row>
    <row r="29" spans="1:15" ht="78.75">
      <c r="A29" s="110"/>
      <c r="B29" s="110"/>
      <c r="C29" s="9" t="s">
        <v>48</v>
      </c>
      <c r="D29" s="23">
        <v>801</v>
      </c>
      <c r="E29" s="24" t="s">
        <v>88</v>
      </c>
      <c r="F29" s="51" t="s">
        <v>115</v>
      </c>
      <c r="G29" s="23">
        <v>121</v>
      </c>
      <c r="H29" s="52">
        <v>6758154</v>
      </c>
      <c r="I29" s="27">
        <v>6758072.8600000003</v>
      </c>
      <c r="J29" s="52">
        <v>7209093</v>
      </c>
      <c r="K29" s="52">
        <v>7209093</v>
      </c>
      <c r="L29" s="52">
        <v>7209089.9199999999</v>
      </c>
      <c r="M29" s="86">
        <v>6758141</v>
      </c>
      <c r="N29" s="86">
        <v>6758141</v>
      </c>
      <c r="O29" s="26"/>
    </row>
    <row r="30" spans="1:15" ht="78.75">
      <c r="A30" s="110"/>
      <c r="B30" s="110"/>
      <c r="C30" s="9" t="s">
        <v>48</v>
      </c>
      <c r="D30" s="23">
        <v>801</v>
      </c>
      <c r="E30" s="24" t="s">
        <v>88</v>
      </c>
      <c r="F30" s="51" t="s">
        <v>115</v>
      </c>
      <c r="G30" s="23">
        <v>122</v>
      </c>
      <c r="H30" s="52">
        <v>77440</v>
      </c>
      <c r="I30" s="27">
        <v>7707.9</v>
      </c>
      <c r="J30" s="52">
        <v>97940</v>
      </c>
      <c r="K30" s="52">
        <v>97940</v>
      </c>
      <c r="L30" s="27">
        <v>68295.22</v>
      </c>
      <c r="M30" s="42">
        <v>142940</v>
      </c>
      <c r="N30" s="42">
        <v>142940</v>
      </c>
      <c r="O30" s="26"/>
    </row>
    <row r="31" spans="1:15" ht="78.75">
      <c r="A31" s="110"/>
      <c r="B31" s="110"/>
      <c r="C31" s="60" t="s">
        <v>48</v>
      </c>
      <c r="D31" s="23">
        <v>801</v>
      </c>
      <c r="E31" s="24" t="s">
        <v>88</v>
      </c>
      <c r="F31" s="51" t="s">
        <v>115</v>
      </c>
      <c r="G31" s="23">
        <v>129</v>
      </c>
      <c r="H31" s="52">
        <v>2040962</v>
      </c>
      <c r="I31" s="27">
        <v>2026683.95</v>
      </c>
      <c r="J31" s="52">
        <v>2177147</v>
      </c>
      <c r="K31" s="52">
        <v>2177147</v>
      </c>
      <c r="L31" s="27">
        <v>2168501.56</v>
      </c>
      <c r="M31" s="86">
        <v>2040959</v>
      </c>
      <c r="N31" s="86">
        <v>2040959</v>
      </c>
      <c r="O31" s="26"/>
    </row>
    <row r="32" spans="1:15" ht="78.75">
      <c r="A32" s="110"/>
      <c r="B32" s="110"/>
      <c r="C32" s="9" t="s">
        <v>48</v>
      </c>
      <c r="D32" s="23">
        <v>801</v>
      </c>
      <c r="E32" s="24" t="s">
        <v>88</v>
      </c>
      <c r="F32" s="51" t="s">
        <v>115</v>
      </c>
      <c r="G32" s="23">
        <v>244</v>
      </c>
      <c r="H32" s="52">
        <v>724100</v>
      </c>
      <c r="I32" s="27">
        <v>712491.92</v>
      </c>
      <c r="J32" s="52">
        <v>782268</v>
      </c>
      <c r="K32" s="52">
        <v>782268</v>
      </c>
      <c r="L32" s="27">
        <v>701560.86</v>
      </c>
      <c r="M32" s="86">
        <v>737268</v>
      </c>
      <c r="N32" s="86">
        <v>737268</v>
      </c>
      <c r="O32" s="26"/>
    </row>
    <row r="33" spans="1:15" ht="78.75">
      <c r="A33" s="111"/>
      <c r="B33" s="111"/>
      <c r="C33" s="9" t="s">
        <v>48</v>
      </c>
      <c r="D33" s="23">
        <v>801</v>
      </c>
      <c r="E33" s="24" t="s">
        <v>88</v>
      </c>
      <c r="F33" s="51" t="s">
        <v>115</v>
      </c>
      <c r="G33" s="23">
        <v>852</v>
      </c>
      <c r="H33" s="52">
        <v>2400</v>
      </c>
      <c r="I33" s="27">
        <v>0</v>
      </c>
      <c r="J33" s="52">
        <v>1000</v>
      </c>
      <c r="K33" s="52">
        <v>1000</v>
      </c>
      <c r="L33" s="27">
        <v>0</v>
      </c>
      <c r="M33" s="52">
        <v>1000</v>
      </c>
      <c r="N33" s="52">
        <v>1000</v>
      </c>
      <c r="O33" s="26"/>
    </row>
    <row r="34" spans="1:15" ht="78.75">
      <c r="A34" s="80"/>
      <c r="B34" s="58"/>
      <c r="C34" s="57" t="s">
        <v>48</v>
      </c>
      <c r="D34" s="23">
        <v>801</v>
      </c>
      <c r="E34" s="24" t="s">
        <v>88</v>
      </c>
      <c r="F34" s="51" t="s">
        <v>115</v>
      </c>
      <c r="G34" s="23">
        <v>853</v>
      </c>
      <c r="H34" s="52">
        <v>7500</v>
      </c>
      <c r="I34" s="27">
        <v>7500</v>
      </c>
      <c r="J34" s="52">
        <v>0</v>
      </c>
      <c r="K34" s="52">
        <v>0</v>
      </c>
      <c r="L34" s="27">
        <v>0</v>
      </c>
      <c r="M34" s="42">
        <v>0</v>
      </c>
      <c r="N34" s="42">
        <v>0</v>
      </c>
      <c r="O34" s="26"/>
    </row>
    <row r="35" spans="1:15" ht="47.25" customHeight="1">
      <c r="A35" s="103" t="s">
        <v>82</v>
      </c>
      <c r="B35" s="106" t="s">
        <v>83</v>
      </c>
      <c r="C35" s="9" t="s">
        <v>54</v>
      </c>
      <c r="D35" s="23" t="s">
        <v>55</v>
      </c>
      <c r="E35" s="24" t="s">
        <v>55</v>
      </c>
      <c r="F35" s="51" t="s">
        <v>132</v>
      </c>
      <c r="G35" s="23" t="s">
        <v>55</v>
      </c>
      <c r="H35" s="53">
        <f t="shared" ref="H35:I35" si="26">H37</f>
        <v>7131301</v>
      </c>
      <c r="I35" s="27">
        <f t="shared" si="26"/>
        <v>7081787.7000000011</v>
      </c>
      <c r="J35" s="53">
        <f t="shared" ref="J35" si="27">J37</f>
        <v>7345744</v>
      </c>
      <c r="K35" s="53">
        <f t="shared" ref="K35:N35" si="28">K37</f>
        <v>7345744</v>
      </c>
      <c r="L35" s="27">
        <f t="shared" si="28"/>
        <v>7271858.6400000006</v>
      </c>
      <c r="M35" s="27">
        <f t="shared" si="28"/>
        <v>7125744</v>
      </c>
      <c r="N35" s="27">
        <f t="shared" si="28"/>
        <v>7125744</v>
      </c>
      <c r="O35" s="26"/>
    </row>
    <row r="36" spans="1:15" ht="31.5">
      <c r="A36" s="104"/>
      <c r="B36" s="107"/>
      <c r="C36" s="9" t="s">
        <v>47</v>
      </c>
      <c r="D36" s="23"/>
      <c r="E36" s="24"/>
      <c r="F36" s="23"/>
      <c r="G36" s="23"/>
      <c r="H36" s="53"/>
      <c r="I36" s="31"/>
      <c r="J36" s="53"/>
      <c r="K36" s="53"/>
      <c r="L36" s="31"/>
      <c r="M36" s="32"/>
      <c r="N36" s="32"/>
      <c r="O36" s="26"/>
    </row>
    <row r="37" spans="1:15" ht="47.25">
      <c r="A37" s="104"/>
      <c r="B37" s="107"/>
      <c r="C37" s="9" t="s">
        <v>49</v>
      </c>
      <c r="D37" s="24" t="s">
        <v>58</v>
      </c>
      <c r="E37" s="24" t="s">
        <v>89</v>
      </c>
      <c r="F37" s="51" t="s">
        <v>132</v>
      </c>
      <c r="G37" s="23" t="s">
        <v>46</v>
      </c>
      <c r="H37" s="53">
        <f>SUM(H38:H44)</f>
        <v>7131301</v>
      </c>
      <c r="I37" s="53">
        <f t="shared" ref="I37:N37" si="29">SUM(I38:I44)</f>
        <v>7081787.7000000011</v>
      </c>
      <c r="J37" s="53">
        <f t="shared" si="29"/>
        <v>7345744</v>
      </c>
      <c r="K37" s="53">
        <f t="shared" si="29"/>
        <v>7345744</v>
      </c>
      <c r="L37" s="53">
        <f t="shared" si="29"/>
        <v>7271858.6400000006</v>
      </c>
      <c r="M37" s="53">
        <f t="shared" si="29"/>
        <v>7125744</v>
      </c>
      <c r="N37" s="53">
        <f t="shared" si="29"/>
        <v>7125744</v>
      </c>
      <c r="O37" s="26"/>
    </row>
    <row r="38" spans="1:15" ht="47.25">
      <c r="A38" s="104"/>
      <c r="B38" s="107"/>
      <c r="C38" s="9" t="s">
        <v>49</v>
      </c>
      <c r="D38" s="24" t="s">
        <v>58</v>
      </c>
      <c r="E38" s="24" t="s">
        <v>89</v>
      </c>
      <c r="F38" s="51" t="s">
        <v>132</v>
      </c>
      <c r="G38" s="23">
        <v>111</v>
      </c>
      <c r="H38" s="52">
        <v>5012485</v>
      </c>
      <c r="I38" s="27">
        <v>5012485</v>
      </c>
      <c r="J38" s="52">
        <v>4888985</v>
      </c>
      <c r="K38" s="52">
        <v>4888985</v>
      </c>
      <c r="L38" s="52">
        <v>4888985</v>
      </c>
      <c r="M38" s="42">
        <v>4888985</v>
      </c>
      <c r="N38" s="42">
        <v>4888985</v>
      </c>
      <c r="O38" s="26"/>
    </row>
    <row r="39" spans="1:15" ht="47.25">
      <c r="A39" s="104"/>
      <c r="B39" s="107"/>
      <c r="C39" s="9" t="s">
        <v>49</v>
      </c>
      <c r="D39" s="24" t="s">
        <v>58</v>
      </c>
      <c r="E39" s="24" t="s">
        <v>89</v>
      </c>
      <c r="F39" s="51" t="s">
        <v>132</v>
      </c>
      <c r="G39" s="23">
        <v>112</v>
      </c>
      <c r="H39" s="52">
        <v>14326</v>
      </c>
      <c r="I39" s="27">
        <v>1170</v>
      </c>
      <c r="J39" s="52">
        <v>100326</v>
      </c>
      <c r="K39" s="52">
        <v>100326</v>
      </c>
      <c r="L39" s="27">
        <v>51075</v>
      </c>
      <c r="M39" s="42">
        <v>100326</v>
      </c>
      <c r="N39" s="42">
        <v>100326</v>
      </c>
      <c r="O39" s="26"/>
    </row>
    <row r="40" spans="1:15" ht="47.25">
      <c r="A40" s="104"/>
      <c r="B40" s="107"/>
      <c r="C40" s="60" t="s">
        <v>49</v>
      </c>
      <c r="D40" s="24" t="s">
        <v>58</v>
      </c>
      <c r="E40" s="24" t="s">
        <v>89</v>
      </c>
      <c r="F40" s="51" t="s">
        <v>132</v>
      </c>
      <c r="G40" s="23">
        <v>119</v>
      </c>
      <c r="H40" s="52">
        <v>1517474</v>
      </c>
      <c r="I40" s="27">
        <v>1494952.23</v>
      </c>
      <c r="J40" s="52">
        <v>1476474</v>
      </c>
      <c r="K40" s="52">
        <v>1476474</v>
      </c>
      <c r="L40" s="27">
        <v>1465109.2</v>
      </c>
      <c r="M40" s="42">
        <v>1476474</v>
      </c>
      <c r="N40" s="42">
        <v>1476474</v>
      </c>
      <c r="O40" s="26"/>
    </row>
    <row r="41" spans="1:15" ht="47.25">
      <c r="A41" s="104"/>
      <c r="B41" s="107"/>
      <c r="C41" s="9" t="s">
        <v>49</v>
      </c>
      <c r="D41" s="24" t="s">
        <v>58</v>
      </c>
      <c r="E41" s="24" t="s">
        <v>89</v>
      </c>
      <c r="F41" s="51" t="s">
        <v>132</v>
      </c>
      <c r="G41" s="23">
        <v>244</v>
      </c>
      <c r="H41" s="52">
        <v>586216</v>
      </c>
      <c r="I41" s="27">
        <v>572411.03</v>
      </c>
      <c r="J41" s="52">
        <v>639678.68000000005</v>
      </c>
      <c r="K41" s="52">
        <v>639678.68000000005</v>
      </c>
      <c r="L41" s="27">
        <v>628884.51</v>
      </c>
      <c r="M41" s="86">
        <v>649959</v>
      </c>
      <c r="N41" s="86">
        <v>649959</v>
      </c>
      <c r="O41" s="26"/>
    </row>
    <row r="42" spans="1:15" ht="47.25">
      <c r="A42" s="104"/>
      <c r="B42" s="107"/>
      <c r="C42" s="66" t="s">
        <v>49</v>
      </c>
      <c r="D42" s="24" t="s">
        <v>58</v>
      </c>
      <c r="E42" s="24" t="s">
        <v>89</v>
      </c>
      <c r="F42" s="51" t="s">
        <v>132</v>
      </c>
      <c r="G42" s="23">
        <v>321</v>
      </c>
      <c r="H42" s="52">
        <v>0</v>
      </c>
      <c r="I42" s="27">
        <v>0</v>
      </c>
      <c r="J42" s="52">
        <v>237280.32</v>
      </c>
      <c r="K42" s="52">
        <v>237280.32</v>
      </c>
      <c r="L42" s="52">
        <v>237280.32</v>
      </c>
      <c r="M42" s="42">
        <v>0</v>
      </c>
      <c r="N42" s="42">
        <v>0</v>
      </c>
      <c r="O42" s="26"/>
    </row>
    <row r="43" spans="1:15" ht="47.25">
      <c r="A43" s="104"/>
      <c r="B43" s="107"/>
      <c r="C43" s="68" t="s">
        <v>49</v>
      </c>
      <c r="D43" s="69" t="s">
        <v>58</v>
      </c>
      <c r="E43" s="69" t="s">
        <v>89</v>
      </c>
      <c r="F43" s="70" t="s">
        <v>132</v>
      </c>
      <c r="G43" s="71">
        <v>852</v>
      </c>
      <c r="H43" s="72">
        <v>800</v>
      </c>
      <c r="I43" s="73">
        <v>769.44</v>
      </c>
      <c r="J43" s="72">
        <v>1000</v>
      </c>
      <c r="K43" s="72">
        <v>1000</v>
      </c>
      <c r="L43" s="84">
        <v>0</v>
      </c>
      <c r="M43" s="86">
        <v>5000</v>
      </c>
      <c r="N43" s="86">
        <v>5000</v>
      </c>
      <c r="O43" s="74"/>
    </row>
    <row r="44" spans="1:15" ht="48.75" customHeight="1">
      <c r="A44" s="105"/>
      <c r="B44" s="108"/>
      <c r="C44" s="67" t="s">
        <v>49</v>
      </c>
      <c r="D44" s="24" t="s">
        <v>58</v>
      </c>
      <c r="E44" s="24" t="s">
        <v>89</v>
      </c>
      <c r="F44" s="51" t="s">
        <v>132</v>
      </c>
      <c r="G44" s="23">
        <v>853</v>
      </c>
      <c r="H44" s="78">
        <v>0</v>
      </c>
      <c r="I44" s="78">
        <v>0</v>
      </c>
      <c r="J44" s="79">
        <v>2000</v>
      </c>
      <c r="K44" s="79">
        <v>2000</v>
      </c>
      <c r="L44" s="78">
        <v>524.61</v>
      </c>
      <c r="M44" s="86">
        <v>5000</v>
      </c>
      <c r="N44" s="86">
        <v>5000</v>
      </c>
      <c r="O44" s="75"/>
    </row>
    <row r="45" spans="1:15" ht="32.25" customHeight="1">
      <c r="A45" s="76"/>
      <c r="B45" s="76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</row>
    <row r="46" spans="1:15" ht="15.75">
      <c r="A46" s="3" t="s">
        <v>102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15.75">
      <c r="A47" s="3" t="s">
        <v>103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 t="s">
        <v>104</v>
      </c>
      <c r="N47" s="3"/>
      <c r="O47" s="5" t="s">
        <v>57</v>
      </c>
    </row>
    <row r="48" spans="1:15" ht="15.7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</sheetData>
  <mergeCells count="28">
    <mergeCell ref="A6:O6"/>
    <mergeCell ref="A17:A18"/>
    <mergeCell ref="A19:A20"/>
    <mergeCell ref="B19:B20"/>
    <mergeCell ref="A22:A25"/>
    <mergeCell ref="B22:B25"/>
    <mergeCell ref="A13:A16"/>
    <mergeCell ref="D8:G8"/>
    <mergeCell ref="N10:N11"/>
    <mergeCell ref="H9:I10"/>
    <mergeCell ref="J9:L9"/>
    <mergeCell ref="J10:J11"/>
    <mergeCell ref="A35:A44"/>
    <mergeCell ref="B35:B44"/>
    <mergeCell ref="A26:A33"/>
    <mergeCell ref="B26:B33"/>
    <mergeCell ref="O8:O11"/>
    <mergeCell ref="M9:N9"/>
    <mergeCell ref="H8:N8"/>
    <mergeCell ref="K10:L10"/>
    <mergeCell ref="A8:A11"/>
    <mergeCell ref="B8:B11"/>
    <mergeCell ref="C8:C11"/>
    <mergeCell ref="D9:D11"/>
    <mergeCell ref="E9:E11"/>
    <mergeCell ref="F9:F11"/>
    <mergeCell ref="G9:G11"/>
    <mergeCell ref="M10:M11"/>
  </mergeCells>
  <printOptions horizontalCentered="1"/>
  <pageMargins left="0.15748031496062992" right="0" top="0.47244094488188981" bottom="0.47244094488188981" header="0.23622047244094491" footer="0.31496062992125984"/>
  <pageSetup paperSize="9" scale="76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workbookViewId="0">
      <selection activeCell="I14" sqref="I14"/>
    </sheetView>
  </sheetViews>
  <sheetFormatPr defaultRowHeight="15"/>
  <cols>
    <col min="1" max="1" width="15.140625" customWidth="1"/>
    <col min="2" max="2" width="28.85546875" customWidth="1"/>
    <col min="3" max="3" width="17.7109375" customWidth="1"/>
    <col min="4" max="4" width="12.28515625" customWidth="1"/>
    <col min="5" max="5" width="12.7109375" customWidth="1"/>
    <col min="6" max="6" width="13.85546875" customWidth="1"/>
    <col min="7" max="7" width="12.85546875" customWidth="1"/>
    <col min="8" max="8" width="13.140625" customWidth="1"/>
    <col min="9" max="9" width="12.85546875" customWidth="1"/>
    <col min="10" max="10" width="12.140625" customWidth="1"/>
    <col min="11" max="11" width="13.28515625" customWidth="1"/>
  </cols>
  <sheetData>
    <row r="1" spans="1:11" ht="15.75">
      <c r="A1" s="1"/>
      <c r="B1" s="3"/>
      <c r="C1" s="3"/>
      <c r="D1" s="3"/>
      <c r="E1" s="3"/>
      <c r="F1" s="3"/>
      <c r="G1" s="3"/>
      <c r="H1" s="3"/>
      <c r="I1" s="3" t="s">
        <v>119</v>
      </c>
      <c r="J1" s="3"/>
      <c r="K1" s="3"/>
    </row>
    <row r="2" spans="1:11" ht="15.75">
      <c r="A2" s="1"/>
      <c r="B2" s="3"/>
      <c r="C2" s="3"/>
      <c r="D2" s="3"/>
      <c r="E2" s="3"/>
      <c r="F2" s="3"/>
      <c r="G2" s="3"/>
      <c r="H2" s="3"/>
      <c r="I2" s="3" t="s">
        <v>86</v>
      </c>
      <c r="J2" s="3"/>
      <c r="K2" s="3"/>
    </row>
    <row r="3" spans="1:11" ht="15.75">
      <c r="A3" s="1"/>
      <c r="B3" s="3"/>
      <c r="C3" s="3"/>
      <c r="D3" s="3"/>
      <c r="E3" s="3"/>
      <c r="F3" s="3"/>
      <c r="G3" s="3"/>
      <c r="H3" s="3"/>
      <c r="I3" s="3" t="s">
        <v>87</v>
      </c>
      <c r="J3" s="3"/>
      <c r="K3" s="3"/>
    </row>
    <row r="4" spans="1:11" ht="15.75">
      <c r="A4" s="1"/>
      <c r="B4" s="3"/>
      <c r="C4" s="3"/>
      <c r="D4" s="3"/>
      <c r="E4" s="3"/>
      <c r="F4" s="3"/>
      <c r="G4" s="3"/>
      <c r="H4" s="3"/>
      <c r="I4" s="3" t="s">
        <v>66</v>
      </c>
      <c r="J4" s="3"/>
      <c r="K4" s="3"/>
    </row>
    <row r="5" spans="1:11" ht="15.75">
      <c r="A5" s="1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50.25" customHeight="1">
      <c r="A6" s="119" t="s">
        <v>121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</row>
    <row r="7" spans="1:11" ht="15" customHeight="1">
      <c r="A7" s="101" t="s">
        <v>59</v>
      </c>
      <c r="B7" s="101" t="s">
        <v>60</v>
      </c>
      <c r="C7" s="101" t="s">
        <v>94</v>
      </c>
      <c r="D7" s="93" t="s">
        <v>130</v>
      </c>
      <c r="E7" s="93"/>
      <c r="F7" s="93" t="s">
        <v>95</v>
      </c>
      <c r="G7" s="93"/>
      <c r="H7" s="93"/>
      <c r="I7" s="93" t="s">
        <v>69</v>
      </c>
      <c r="J7" s="93"/>
      <c r="K7" s="93" t="s">
        <v>74</v>
      </c>
    </row>
    <row r="8" spans="1:11" ht="15" customHeight="1">
      <c r="A8" s="120"/>
      <c r="B8" s="120"/>
      <c r="C8" s="120"/>
      <c r="D8" s="93"/>
      <c r="E8" s="93"/>
      <c r="F8" s="93"/>
      <c r="G8" s="93"/>
      <c r="H8" s="93"/>
      <c r="I8" s="93"/>
      <c r="J8" s="93"/>
      <c r="K8" s="93"/>
    </row>
    <row r="9" spans="1:11" ht="24" customHeight="1">
      <c r="A9" s="120"/>
      <c r="B9" s="120"/>
      <c r="C9" s="120"/>
      <c r="D9" s="93"/>
      <c r="E9" s="93"/>
      <c r="F9" s="112" t="s">
        <v>117</v>
      </c>
      <c r="G9" s="93" t="s">
        <v>133</v>
      </c>
      <c r="H9" s="93"/>
      <c r="I9" s="93" t="s">
        <v>110</v>
      </c>
      <c r="J9" s="93" t="s">
        <v>129</v>
      </c>
      <c r="K9" s="93"/>
    </row>
    <row r="10" spans="1:11" ht="24" customHeight="1">
      <c r="A10" s="102"/>
      <c r="B10" s="102"/>
      <c r="C10" s="102"/>
      <c r="D10" s="12" t="s">
        <v>78</v>
      </c>
      <c r="E10" s="12" t="s">
        <v>73</v>
      </c>
      <c r="F10" s="114"/>
      <c r="G10" s="12" t="s">
        <v>78</v>
      </c>
      <c r="H10" s="12" t="s">
        <v>73</v>
      </c>
      <c r="I10" s="93"/>
      <c r="J10" s="93"/>
      <c r="K10" s="93"/>
    </row>
    <row r="11" spans="1:11" ht="30.75" customHeight="1">
      <c r="A11" s="93" t="s">
        <v>44</v>
      </c>
      <c r="B11" s="93" t="s">
        <v>97</v>
      </c>
      <c r="C11" s="12" t="s">
        <v>84</v>
      </c>
      <c r="D11" s="33">
        <f>D14+D12+D13+D15</f>
        <v>16741857</v>
      </c>
      <c r="E11" s="33">
        <f t="shared" ref="E11:J11" si="0">E14+E12+E13+E15</f>
        <v>16594244.330000002</v>
      </c>
      <c r="F11" s="33">
        <f t="shared" si="0"/>
        <v>17613192</v>
      </c>
      <c r="G11" s="33">
        <f t="shared" si="0"/>
        <v>17613192</v>
      </c>
      <c r="H11" s="33">
        <f t="shared" si="0"/>
        <v>17419306.200000003</v>
      </c>
      <c r="I11" s="33">
        <f t="shared" si="0"/>
        <v>25473011</v>
      </c>
      <c r="J11" s="33">
        <f t="shared" si="0"/>
        <v>20202107</v>
      </c>
      <c r="K11" s="40"/>
    </row>
    <row r="12" spans="1:11" ht="31.5">
      <c r="A12" s="93"/>
      <c r="B12" s="93"/>
      <c r="C12" s="12" t="s">
        <v>61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/>
      <c r="J12" s="33"/>
      <c r="K12" s="11"/>
    </row>
    <row r="13" spans="1:11" ht="15.75">
      <c r="A13" s="93"/>
      <c r="B13" s="93"/>
      <c r="C13" s="12" t="s">
        <v>62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/>
      <c r="J13" s="33"/>
      <c r="K13" s="11"/>
    </row>
    <row r="14" spans="1:11" ht="31.5">
      <c r="A14" s="93"/>
      <c r="B14" s="93"/>
      <c r="C14" s="12" t="s">
        <v>64</v>
      </c>
      <c r="D14" s="33">
        <f>прил.7!H13</f>
        <v>16741857</v>
      </c>
      <c r="E14" s="33">
        <f>прил.7!I13</f>
        <v>16594244.330000002</v>
      </c>
      <c r="F14" s="33">
        <f>прил.7!J13</f>
        <v>17613192</v>
      </c>
      <c r="G14" s="33">
        <f>прил.7!K13</f>
        <v>17613192</v>
      </c>
      <c r="H14" s="33">
        <f>прил.7!L13</f>
        <v>17419306.200000003</v>
      </c>
      <c r="I14" s="33">
        <f>прил.7!M13</f>
        <v>25473011</v>
      </c>
      <c r="J14" s="33">
        <f>прил.7!N13</f>
        <v>20202107</v>
      </c>
      <c r="K14" s="11"/>
    </row>
    <row r="15" spans="1:11" ht="31.5">
      <c r="A15" s="93"/>
      <c r="B15" s="93"/>
      <c r="C15" s="81" t="s">
        <v>63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/>
      <c r="J15" s="33"/>
      <c r="K15" s="11"/>
    </row>
    <row r="16" spans="1:11" ht="31.5">
      <c r="A16" s="93" t="s">
        <v>50</v>
      </c>
      <c r="B16" s="93" t="s">
        <v>65</v>
      </c>
      <c r="C16" s="12" t="s">
        <v>84</v>
      </c>
      <c r="D16" s="33">
        <f>D17+D18+D19+D20</f>
        <v>0</v>
      </c>
      <c r="E16" s="33">
        <f t="shared" ref="E16:J16" si="1">E17+E18+E19+E20</f>
        <v>0</v>
      </c>
      <c r="F16" s="33">
        <f t="shared" si="1"/>
        <v>0</v>
      </c>
      <c r="G16" s="33">
        <f t="shared" si="1"/>
        <v>0</v>
      </c>
      <c r="H16" s="33">
        <f t="shared" si="1"/>
        <v>0</v>
      </c>
      <c r="I16" s="33">
        <f t="shared" si="1"/>
        <v>8666959</v>
      </c>
      <c r="J16" s="33">
        <f t="shared" si="1"/>
        <v>3396055</v>
      </c>
      <c r="K16" s="41"/>
    </row>
    <row r="17" spans="1:11" ht="31.5">
      <c r="A17" s="93"/>
      <c r="B17" s="93"/>
      <c r="C17" s="12" t="s">
        <v>61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/>
      <c r="J17" s="33"/>
      <c r="K17" s="11"/>
    </row>
    <row r="18" spans="1:11" ht="15.75">
      <c r="A18" s="93"/>
      <c r="B18" s="93"/>
      <c r="C18" s="12" t="s">
        <v>62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/>
      <c r="J18" s="33"/>
      <c r="K18" s="11"/>
    </row>
    <row r="19" spans="1:11" ht="31.5">
      <c r="A19" s="93"/>
      <c r="B19" s="93"/>
      <c r="C19" s="12" t="s">
        <v>64</v>
      </c>
      <c r="D19" s="33">
        <f>прил.7!H17</f>
        <v>0</v>
      </c>
      <c r="E19" s="33">
        <f>прил.7!I17</f>
        <v>0</v>
      </c>
      <c r="F19" s="33">
        <f>прил.7!J17</f>
        <v>0</v>
      </c>
      <c r="G19" s="33">
        <f>прил.7!K17</f>
        <v>0</v>
      </c>
      <c r="H19" s="33">
        <f>прил.7!L17</f>
        <v>0</v>
      </c>
      <c r="I19" s="33">
        <f>прил.7!M17</f>
        <v>8666959</v>
      </c>
      <c r="J19" s="33">
        <f>прил.7!N17</f>
        <v>3396055</v>
      </c>
      <c r="K19" s="11"/>
    </row>
    <row r="20" spans="1:11" ht="31.5">
      <c r="A20" s="93"/>
      <c r="B20" s="93"/>
      <c r="C20" s="81" t="s">
        <v>63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/>
      <c r="J20" s="33"/>
      <c r="K20" s="11"/>
    </row>
    <row r="21" spans="1:11" ht="31.5">
      <c r="A21" s="93" t="s">
        <v>56</v>
      </c>
      <c r="B21" s="93" t="s">
        <v>99</v>
      </c>
      <c r="C21" s="12" t="s">
        <v>84</v>
      </c>
      <c r="D21" s="33">
        <f>D24</f>
        <v>16741857</v>
      </c>
      <c r="E21" s="33">
        <f>E24</f>
        <v>16594244.330000002</v>
      </c>
      <c r="F21" s="33">
        <f>F24</f>
        <v>17613192</v>
      </c>
      <c r="G21" s="33">
        <f>G24</f>
        <v>17613192</v>
      </c>
      <c r="H21" s="33">
        <f>H24</f>
        <v>17419306.200000003</v>
      </c>
      <c r="I21" s="33">
        <f t="shared" ref="I21:J21" si="2">I24</f>
        <v>16806052</v>
      </c>
      <c r="J21" s="33">
        <f t="shared" si="2"/>
        <v>16806052</v>
      </c>
      <c r="K21" s="40"/>
    </row>
    <row r="22" spans="1:11" ht="31.5">
      <c r="A22" s="93"/>
      <c r="B22" s="93"/>
      <c r="C22" s="12" t="s">
        <v>61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/>
      <c r="J22" s="33"/>
      <c r="K22" s="11"/>
    </row>
    <row r="23" spans="1:11" ht="15.75">
      <c r="A23" s="93"/>
      <c r="B23" s="93"/>
      <c r="C23" s="12" t="s">
        <v>62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/>
      <c r="J23" s="33"/>
      <c r="K23" s="11"/>
    </row>
    <row r="24" spans="1:11" ht="31.5">
      <c r="A24" s="93"/>
      <c r="B24" s="93"/>
      <c r="C24" s="12" t="s">
        <v>64</v>
      </c>
      <c r="D24" s="33">
        <f>прил.7!H22</f>
        <v>16741857</v>
      </c>
      <c r="E24" s="33">
        <f>прил.7!I22</f>
        <v>16594244.330000002</v>
      </c>
      <c r="F24" s="33">
        <f>прил.7!J22</f>
        <v>17613192</v>
      </c>
      <c r="G24" s="33">
        <f>прил.7!K22</f>
        <v>17613192</v>
      </c>
      <c r="H24" s="33">
        <f>прил.7!L22</f>
        <v>17419306.200000003</v>
      </c>
      <c r="I24" s="33">
        <f>прил.7!M22</f>
        <v>16806052</v>
      </c>
      <c r="J24" s="33">
        <f>прил.7!N22</f>
        <v>16806052</v>
      </c>
      <c r="K24" s="11"/>
    </row>
    <row r="25" spans="1:11" ht="31.5">
      <c r="A25" s="93"/>
      <c r="B25" s="93"/>
      <c r="C25" s="81" t="s">
        <v>63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/>
      <c r="J25" s="33"/>
      <c r="K25" s="11"/>
    </row>
    <row r="26" spans="1:11" ht="35.25" customHeight="1">
      <c r="A26" s="7"/>
    </row>
    <row r="27" spans="1:11" ht="21.75" customHeight="1">
      <c r="A27" s="46" t="s">
        <v>100</v>
      </c>
      <c r="B27" s="35"/>
      <c r="C27" s="35"/>
      <c r="D27" s="35"/>
      <c r="E27" s="35"/>
      <c r="F27" s="35"/>
    </row>
    <row r="28" spans="1:11" ht="15.75">
      <c r="A28" s="46" t="s">
        <v>101</v>
      </c>
      <c r="B28" s="35"/>
      <c r="C28" s="35"/>
      <c r="D28" s="35"/>
      <c r="E28" s="35"/>
    </row>
    <row r="29" spans="1:11" ht="15.75">
      <c r="A29" s="36"/>
      <c r="B29" s="35"/>
      <c r="C29" s="35"/>
      <c r="D29" s="35"/>
      <c r="E29" s="35"/>
      <c r="F29" s="35"/>
    </row>
    <row r="30" spans="1:11" ht="15.75">
      <c r="A30" s="35"/>
      <c r="B30" s="35"/>
      <c r="C30" s="35"/>
      <c r="D30" s="35"/>
      <c r="E30" s="35"/>
      <c r="F30" s="35"/>
    </row>
  </sheetData>
  <mergeCells count="18">
    <mergeCell ref="A11:A15"/>
    <mergeCell ref="B11:B15"/>
    <mergeCell ref="A21:A25"/>
    <mergeCell ref="B21:B25"/>
    <mergeCell ref="A16:A20"/>
    <mergeCell ref="B16:B20"/>
    <mergeCell ref="G9:H9"/>
    <mergeCell ref="K7:K10"/>
    <mergeCell ref="A6:K6"/>
    <mergeCell ref="A7:A10"/>
    <mergeCell ref="B7:B10"/>
    <mergeCell ref="C7:C10"/>
    <mergeCell ref="D7:E9"/>
    <mergeCell ref="F7:H8"/>
    <mergeCell ref="I7:J8"/>
    <mergeCell ref="I9:I10"/>
    <mergeCell ref="J9:J10"/>
    <mergeCell ref="F9:F10"/>
  </mergeCells>
  <printOptions horizontalCentered="1"/>
  <pageMargins left="0.70866141732283472" right="0.19685039370078741" top="0.6692913385826772" bottom="0.23622047244094491" header="0.15748031496062992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прил.6</vt:lpstr>
      <vt:lpstr>прил.7</vt:lpstr>
      <vt:lpstr>прил.8</vt:lpstr>
      <vt:lpstr>прил.6!Заголовки_для_печати</vt:lpstr>
      <vt:lpstr>прил.7!Заголовки_для_печати</vt:lpstr>
      <vt:lpstr>прил.8!Заголовки_для_печати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2018-04-06T04:44:47Z</dcterms:modified>
</cp:coreProperties>
</file>